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str-depp-dve\02_PUBLICATIONS\ni-2022\xx- VAE\04- Web\"/>
    </mc:Choice>
  </mc:AlternateContent>
  <bookViews>
    <workbookView xWindow="0" yWindow="0" windowWidth="20490" windowHeight="7605" tabRatio="688"/>
  </bookViews>
  <sheets>
    <sheet name="Figure 1" sheetId="1" r:id="rId1"/>
    <sheet name="Figure2" sheetId="5" r:id="rId2"/>
    <sheet name="Figure 3" sheetId="6" r:id="rId3"/>
    <sheet name="Figure 4" sheetId="35" r:id="rId4"/>
    <sheet name="Figure 5 web" sheetId="34" r:id="rId5"/>
    <sheet name="Figure 6" sheetId="31" r:id="rId6"/>
    <sheet name="Figure 7 web" sheetId="36" r:id="rId7"/>
    <sheet name="Figure 8 web" sheetId="37" r:id="rId8"/>
    <sheet name="Figure 9 web" sheetId="32" r:id="rId9"/>
    <sheet name="Source" sheetId="16" r:id="rId10"/>
    <sheet name="Encadré 1" sheetId="8" r:id="rId11"/>
    <sheet name="champ" sheetId="21" r:id="rId12"/>
    <sheet name="Définitions" sheetId="20" r:id="rId13"/>
    <sheet name="Bibliographie" sheetId="23" r:id="rId14"/>
  </sheets>
  <definedNames>
    <definedName name="_xlnm._FilterDatabase" localSheetId="2" hidden="1">'Figure 3'!#REF!</definedName>
    <definedName name="_xlnm._FilterDatabase" localSheetId="6" hidden="1">'Figure 7 web'!$A$3:$Q$3</definedName>
    <definedName name="_xlnm._FilterDatabase" localSheetId="7" hidden="1">'Figure 8 web'!$A$2:$H$2</definedName>
    <definedName name="_xlnm.Print_Area" localSheetId="0">'Figure 1'!$A$1:$U$36</definedName>
    <definedName name="_xlnm.Print_Area" localSheetId="2">'Figure 3'!#REF!</definedName>
    <definedName name="_xlnm.Print_Area" localSheetId="5">'Figure 6'!$A$1:$Q$47</definedName>
    <definedName name="_xlnm.Print_Area" localSheetId="8">'Figure 9 web'!$A$1:$C$19</definedName>
    <definedName name="_xlnm.Print_Area" localSheetId="1">Figure2!$A$1:$G$28</definedName>
  </definedNames>
  <calcPr calcId="162913"/>
</workbook>
</file>

<file path=xl/calcChain.xml><?xml version="1.0" encoding="utf-8"?>
<calcChain xmlns="http://schemas.openxmlformats.org/spreadsheetml/2006/main">
  <c r="H30" i="37" l="1"/>
  <c r="H29" i="37"/>
  <c r="H28" i="37"/>
  <c r="H27" i="37"/>
  <c r="H26" i="37"/>
  <c r="H25" i="37"/>
  <c r="H24" i="37"/>
  <c r="H23" i="37"/>
  <c r="H22" i="37"/>
  <c r="H21" i="37"/>
  <c r="H20" i="37"/>
  <c r="H19" i="37"/>
  <c r="H18" i="37"/>
  <c r="H17" i="37"/>
  <c r="H16" i="37"/>
  <c r="H15" i="37"/>
  <c r="H14" i="37"/>
  <c r="H13" i="37"/>
  <c r="H12" i="37"/>
  <c r="H11" i="37"/>
  <c r="H10" i="37"/>
  <c r="H9" i="37"/>
  <c r="H8" i="37"/>
  <c r="H7" i="37"/>
  <c r="H6" i="37"/>
  <c r="H5" i="37"/>
  <c r="H4" i="37"/>
  <c r="H3" i="37"/>
  <c r="J12" i="6" l="1"/>
  <c r="K13" i="6"/>
  <c r="L12" i="6"/>
  <c r="I13" i="6"/>
  <c r="G13" i="6"/>
  <c r="H12" i="6"/>
  <c r="E13" i="35" l="1"/>
  <c r="C15" i="32" l="1"/>
  <c r="E15" i="32"/>
  <c r="G35" i="36" l="1"/>
  <c r="D13" i="6" l="1"/>
  <c r="F35" i="36" l="1"/>
  <c r="H3" i="6" l="1"/>
  <c r="L14" i="6" l="1"/>
  <c r="L4" i="6"/>
  <c r="L5" i="6"/>
  <c r="L6" i="6"/>
  <c r="L7" i="6"/>
  <c r="L8" i="6"/>
  <c r="L9" i="6"/>
  <c r="L10" i="6"/>
  <c r="L11" i="6"/>
  <c r="L3" i="6"/>
  <c r="J14" i="6"/>
  <c r="J4" i="6"/>
  <c r="J5" i="6"/>
  <c r="J6" i="6"/>
  <c r="J7" i="6"/>
  <c r="J8" i="6"/>
  <c r="J9" i="6"/>
  <c r="J10" i="6"/>
  <c r="J11" i="6"/>
  <c r="J3" i="6"/>
  <c r="H14" i="6"/>
  <c r="H4" i="6"/>
  <c r="H5" i="6"/>
  <c r="H6" i="6"/>
  <c r="H7" i="6"/>
  <c r="H8" i="6"/>
  <c r="H9" i="6"/>
  <c r="H10" i="6"/>
  <c r="H11" i="6"/>
  <c r="H13" i="6" l="1"/>
  <c r="L13" i="6"/>
  <c r="J13" i="6"/>
  <c r="F20" i="5" l="1"/>
  <c r="D20" i="5"/>
  <c r="C20" i="5"/>
  <c r="F11" i="5"/>
  <c r="E11" i="5"/>
  <c r="D11" i="5"/>
  <c r="C11" i="5"/>
  <c r="I35" i="36" l="1"/>
  <c r="D7" i="35"/>
  <c r="D11" i="35"/>
  <c r="D12" i="35"/>
  <c r="T5" i="1"/>
  <c r="L35" i="36"/>
  <c r="J35" i="36"/>
  <c r="K35" i="36"/>
  <c r="C13" i="35"/>
  <c r="D15" i="32" l="1"/>
  <c r="D13" i="35"/>
</calcChain>
</file>

<file path=xl/sharedStrings.xml><?xml version="1.0" encoding="utf-8"?>
<sst xmlns="http://schemas.openxmlformats.org/spreadsheetml/2006/main" count="361" uniqueCount="186">
  <si>
    <t>Moins de 25 ans</t>
  </si>
  <si>
    <t>25-29 ans</t>
  </si>
  <si>
    <t>30-39 ans</t>
  </si>
  <si>
    <t>40-49 ans</t>
  </si>
  <si>
    <t>50 ans et plus</t>
  </si>
  <si>
    <t>CAP</t>
  </si>
  <si>
    <t>BTS</t>
  </si>
  <si>
    <t>Brevet professionnel</t>
  </si>
  <si>
    <t>Mayotte</t>
  </si>
  <si>
    <t>Négociation et relation client (BTS)</t>
  </si>
  <si>
    <t>Coiffure (BP)</t>
  </si>
  <si>
    <t>Recevabilités</t>
  </si>
  <si>
    <t>Nombre de dossiers examinés (décisions rendues)</t>
  </si>
  <si>
    <t>Candidats ayant obtenu une validation, même partielle</t>
  </si>
  <si>
    <t>Validations totales</t>
  </si>
  <si>
    <t>Total diplômes examinés en VAE</t>
  </si>
  <si>
    <t>Intitulés des diplômes</t>
  </si>
  <si>
    <t>Âge</t>
  </si>
  <si>
    <t>En emploi</t>
  </si>
  <si>
    <t>Total</t>
  </si>
  <si>
    <t>Hommes</t>
  </si>
  <si>
    <t>Femmes</t>
  </si>
  <si>
    <t>Situation par rapport à l'emploi</t>
  </si>
  <si>
    <t>Dépôts de candidatures</t>
  </si>
  <si>
    <t>Aix-Marseille</t>
  </si>
  <si>
    <t>Amiens</t>
  </si>
  <si>
    <t>Besançon</t>
  </si>
  <si>
    <t>Bordeaux</t>
  </si>
  <si>
    <t>Clermont-Ferrand</t>
  </si>
  <si>
    <t>Corse</t>
  </si>
  <si>
    <t>Créteil</t>
  </si>
  <si>
    <t>Dijon</t>
  </si>
  <si>
    <t>Grenoble</t>
  </si>
  <si>
    <t>Guadeloupe</t>
  </si>
  <si>
    <t>Guyane</t>
  </si>
  <si>
    <t>La Réunion</t>
  </si>
  <si>
    <t>Lille</t>
  </si>
  <si>
    <t>Limoges</t>
  </si>
  <si>
    <t>Lyon</t>
  </si>
  <si>
    <t>Martinique</t>
  </si>
  <si>
    <t>Montpellier</t>
  </si>
  <si>
    <t>Nancy-Metz</t>
  </si>
  <si>
    <t>Nice</t>
  </si>
  <si>
    <t>Orléans-Tours</t>
  </si>
  <si>
    <t>Paris</t>
  </si>
  <si>
    <t>Poitiers</t>
  </si>
  <si>
    <t>Reims</t>
  </si>
  <si>
    <t>Rennes</t>
  </si>
  <si>
    <t>Strasbourg</t>
  </si>
  <si>
    <t>Toulouse</t>
  </si>
  <si>
    <t>Versailles</t>
  </si>
  <si>
    <t>Autre niveau V</t>
  </si>
  <si>
    <t>Baccalauréat professionnel</t>
  </si>
  <si>
    <t>Autre niveau IV</t>
  </si>
  <si>
    <t>Validations partielles</t>
  </si>
  <si>
    <t>Aucune validation</t>
  </si>
  <si>
    <t>Éducateur spécialisé (diplôme d'État)</t>
  </si>
  <si>
    <t>Commerce (bac pro)</t>
  </si>
  <si>
    <t>,</t>
  </si>
  <si>
    <t>Académies</t>
  </si>
  <si>
    <t>Demandes recevables</t>
  </si>
  <si>
    <t>Candidatures déposées</t>
  </si>
  <si>
    <t>Candidatures examinées</t>
  </si>
  <si>
    <t>Demandeurs d’emploi</t>
  </si>
  <si>
    <t>Inactifs</t>
  </si>
  <si>
    <t>Moniteur éducateur (diplôme d'État)</t>
  </si>
  <si>
    <t>Poids dans le total des candidatures déposées</t>
  </si>
  <si>
    <t>Absents au jury</t>
  </si>
  <si>
    <t>Validations partielles/candidatures examinées en %</t>
  </si>
  <si>
    <t>Validations totales/candidatures examinées en %</t>
  </si>
  <si>
    <t>Non-validations/candidatures examinées en %</t>
  </si>
  <si>
    <r>
      <t>1.</t>
    </r>
    <r>
      <rPr>
        <sz val="9"/>
        <rFont val="Arial"/>
        <family val="2"/>
      </rPr>
      <t xml:space="preserve"> Organisation interacadémique des examens et des jurys VAE en Île-de-France.</t>
    </r>
  </si>
  <si>
    <t>DEME</t>
  </si>
  <si>
    <r>
      <t>1.</t>
    </r>
    <r>
      <rPr>
        <sz val="9"/>
        <rFont val="Arial"/>
        <family val="2"/>
      </rPr>
      <t xml:space="preserve"> Organisation interacadémique de la validation en Île-de-France.</t>
    </r>
  </si>
  <si>
    <r>
      <t>2.</t>
    </r>
    <r>
      <rPr>
        <sz val="9"/>
        <rFont val="Arial"/>
        <family val="2"/>
      </rPr>
      <t xml:space="preserve"> Hors baccalauréats technologiques et hors BEP.</t>
    </r>
  </si>
  <si>
    <t>Poids dans le total des candidatures examinées</t>
  </si>
  <si>
    <t>DEES</t>
  </si>
  <si>
    <t>Résultats des jurys</t>
  </si>
  <si>
    <t>Île-de-France1</t>
  </si>
  <si>
    <t>Normandie</t>
  </si>
  <si>
    <t>Accompagnant éducatif petite enfance (CAP)</t>
  </si>
  <si>
    <r>
      <rPr>
        <b/>
        <sz val="9"/>
        <rFont val="Arial"/>
        <family val="2"/>
      </rPr>
      <t>Champ :</t>
    </r>
    <r>
      <rPr>
        <sz val="9"/>
        <rFont val="Arial"/>
        <family val="2"/>
      </rPr>
      <t xml:space="preserve"> France métropolitaine + DROM (y compris Mayotte).</t>
    </r>
  </si>
  <si>
    <t>CAP Petite enfance jusqu'en 2018 et Accompagnant éducatif petite enfance ensuite</t>
  </si>
  <si>
    <t>Baccalauréat professionnel Commerce</t>
  </si>
  <si>
    <t>Taux de validation totale (%)</t>
  </si>
  <si>
    <t>Taux de validation partielle (%)</t>
  </si>
  <si>
    <t>Autres diplômes du supérieur (DEETS, DCESF, diplômes comptables, DSAA)</t>
  </si>
  <si>
    <t>Poids (%)</t>
  </si>
  <si>
    <t>Validations totales / candidatures examinées (%)</t>
  </si>
  <si>
    <t>Validations partielles / candidatures examinées (%)</t>
  </si>
  <si>
    <t>Aucune validation / candidatures examinées (%)</t>
  </si>
  <si>
    <r>
      <t xml:space="preserve">Nombre d'académies dans lesquelles se sont tenus les jurys </t>
    </r>
    <r>
      <rPr>
        <b/>
        <vertAlign val="superscript"/>
        <sz val="9"/>
        <rFont val="Arial"/>
        <family val="2"/>
      </rPr>
      <t>1</t>
    </r>
  </si>
  <si>
    <t>Accueil-relation clients usagers (bac pro)</t>
  </si>
  <si>
    <t>Gestion-administration (bac pro)</t>
  </si>
  <si>
    <t>Comptabilité et gestion (BTS)</t>
  </si>
  <si>
    <t>Opticien lunetier (BTS)</t>
  </si>
  <si>
    <t>Logistique (bac pro)</t>
  </si>
  <si>
    <t>Services et prestations des secteurs sanitaire et social (BTS)</t>
  </si>
  <si>
    <t>Maintenance des systèmes option A systèmes de production (BTS)</t>
  </si>
  <si>
    <t>Professions immobilières (BTS)</t>
  </si>
  <si>
    <t>Cuisine (CAP)</t>
  </si>
  <si>
    <t>Transport et prestations logistiques (BTS)</t>
  </si>
  <si>
    <t>Cuisine (bac pro)</t>
  </si>
  <si>
    <t>Accompagnement soins et services à la personne option B - en structure (bac pro)</t>
  </si>
  <si>
    <t>Aide à domicile (MC niveau V)</t>
  </si>
  <si>
    <t>Sous-total</t>
  </si>
  <si>
    <t>Métiers de la sécurité (bac pro)</t>
  </si>
  <si>
    <t>Sous total</t>
  </si>
  <si>
    <t>Dernière session</t>
  </si>
  <si>
    <t>Sexe</t>
  </si>
  <si>
    <t>Sans diplôme</t>
  </si>
  <si>
    <t>Niveau supérieur</t>
  </si>
  <si>
    <r>
      <t>Niveau de diplôme</t>
    </r>
    <r>
      <rPr>
        <b/>
        <vertAlign val="superscript"/>
        <sz val="9"/>
        <color indexed="14"/>
        <rFont val="Arial"/>
        <family val="2"/>
      </rPr>
      <t>1</t>
    </r>
  </si>
  <si>
    <r>
      <rPr>
        <b/>
        <sz val="9"/>
        <rFont val="Arial"/>
        <family val="2"/>
      </rPr>
      <t>1.</t>
    </r>
    <r>
      <rPr>
        <sz val="9"/>
        <rFont val="Arial"/>
        <family val="2"/>
      </rPr>
      <t xml:space="preserve"> L'académie de Lille ne renseigne pas cet indicateur.</t>
    </r>
  </si>
  <si>
    <r>
      <t>Premier niveau (3)</t>
    </r>
    <r>
      <rPr>
        <b/>
        <vertAlign val="superscript"/>
        <sz val="9"/>
        <color rgb="FFCC0099"/>
        <rFont val="Arial"/>
        <family val="2"/>
      </rPr>
      <t>1</t>
    </r>
  </si>
  <si>
    <t>Niveau 4</t>
  </si>
  <si>
    <t>Supérieur (5, 6 et 7)</t>
  </si>
  <si>
    <t>Électrotechnique (BTS)</t>
  </si>
  <si>
    <t>Assistance technique d'ingénieur (bts)</t>
  </si>
  <si>
    <t>Candidats examinés</t>
  </si>
  <si>
    <t>Nantes</t>
  </si>
  <si>
    <t>première session</t>
  </si>
  <si>
    <t>Nombre de référentiels visés</t>
  </si>
  <si>
    <t>Total candidatures examinées</t>
  </si>
  <si>
    <t>dernière session session</t>
  </si>
  <si>
    <t>Gestion de la PME (BTS)</t>
  </si>
  <si>
    <t>Négociation et digitalisation de la relation client (BTS)</t>
  </si>
  <si>
    <t>Première session</t>
  </si>
  <si>
    <t>Taux de non validation</t>
  </si>
  <si>
    <t>Non renseigné pour l'académie de Nantes</t>
  </si>
  <si>
    <r>
      <rPr>
        <b/>
        <sz val="9"/>
        <rFont val="Arial"/>
        <family val="2"/>
      </rPr>
      <t xml:space="preserve">1. </t>
    </r>
    <r>
      <rPr>
        <sz val="9"/>
        <rFont val="Arial"/>
        <family val="2"/>
      </rPr>
      <t>Nomenclature européenne des niveaux de formation</t>
    </r>
  </si>
  <si>
    <t>Niveau 5</t>
  </si>
  <si>
    <t>Niveaux 6 et 7</t>
  </si>
  <si>
    <t>Niveau 3</t>
  </si>
  <si>
    <t>Autre niveau 3</t>
  </si>
  <si>
    <t>Autre niveau 4</t>
  </si>
  <si>
    <t>Autre niveaux 6 et 7 (DCG et DSCG)</t>
  </si>
  <si>
    <t>autre niveau 5 (DCESF, DMA)</t>
  </si>
  <si>
    <t>BP Coiffure</t>
  </si>
  <si>
    <t>BTS Gestion de la PME (BTS Assistant de gestion de PME-PMI à référentiel commun européen)</t>
  </si>
  <si>
    <t>BTS Négociation et digitalisation de la relation client  (BTS Négociation et relation client)</t>
  </si>
  <si>
    <r>
      <rPr>
        <b/>
        <sz val="9"/>
        <rFont val="Arial"/>
        <family val="2"/>
      </rPr>
      <t>Source</t>
    </r>
    <r>
      <rPr>
        <sz val="9"/>
        <rFont val="Arial"/>
        <family val="2"/>
      </rPr>
      <t xml:space="preserve"> : DEPP, enquête n° 62. </t>
    </r>
  </si>
  <si>
    <t>Niveau 3 (niveau CAP)</t>
  </si>
  <si>
    <t>Niveau4 (niveau bac)</t>
  </si>
  <si>
    <t>Management commercial opérationnel (BTS)</t>
  </si>
  <si>
    <t>Support à l'action managériale (BTS)</t>
  </si>
  <si>
    <t>Évolution candidatures examinées/2020 (%)</t>
  </si>
  <si>
    <t>Part de la VAE dans l'ensemble des diplômes délivrés en 2021</t>
  </si>
  <si>
    <t>Management en hotellerie-restauration option B management d'unité de production culinaire (BTSs)</t>
  </si>
  <si>
    <t>Banque, conseiller de clientèle (particuliers) (BTS)</t>
  </si>
  <si>
    <t>Management en hotellerie-restauration option A management d'unité de restauration (BTS)</t>
  </si>
  <si>
    <t>BTS Management commercial opérationnel (Management des unités commerciales jusqu'en 2020)</t>
  </si>
  <si>
    <t>BTS Support à l'action managériale (Assistant de direction jusqu'en 2009 puis Assistant de manager de 2009 à 2020)</t>
  </si>
  <si>
    <t>BTS Support à l'action managériale (BTS)</t>
  </si>
  <si>
    <t>Évolution/ 2020 en %</t>
  </si>
  <si>
    <t>Accueil - relation clients et usagers (bac pro)</t>
  </si>
  <si>
    <t>non documenté pour Mayotte en 2020</t>
  </si>
  <si>
    <t>CAP accompagnant éducatif petite enfance</t>
  </si>
  <si>
    <t>BTS management commercial opérationnel</t>
  </si>
  <si>
    <t>BTS opticien lunetier</t>
  </si>
  <si>
    <t>BP coiffure</t>
  </si>
  <si>
    <t>BTS GESTION DE LA PME</t>
  </si>
  <si>
    <t>BTS support à l'action managériale</t>
  </si>
  <si>
    <t>bac pro commerce</t>
  </si>
  <si>
    <t>bac pro GESTION-ADMINISTRATION</t>
  </si>
  <si>
    <t>BTS COMPTABILITE ET GESTION</t>
  </si>
  <si>
    <t>Ile de France (SIEC)</t>
  </si>
  <si>
    <t>Premier diplôme</t>
  </si>
  <si>
    <t>Deuxième diplôme</t>
  </si>
  <si>
    <t>Troisième diplôme</t>
  </si>
  <si>
    <t>Poids dans les candidatures examinées</t>
  </si>
  <si>
    <t>Moniteur éducateur (diplôme d'État) DEME</t>
  </si>
  <si>
    <t>Éducateur spécialisé (diplôme d'État) DEES</t>
  </si>
  <si>
    <t>Éducateur technique spécialisé (diplôme d'État) DEETS</t>
  </si>
  <si>
    <t>Conseiller en économie sociale et familiale (diplôme) DECESF</t>
  </si>
  <si>
    <t>Poids des trois premiers diplômes examinés dans l'académie</t>
  </si>
  <si>
    <r>
      <t xml:space="preserve">Réf. : </t>
    </r>
    <r>
      <rPr>
        <i/>
        <sz val="9"/>
        <rFont val="Arial"/>
        <family val="2"/>
      </rPr>
      <t>Note d'information</t>
    </r>
    <r>
      <rPr>
        <sz val="9"/>
        <rFont val="Arial"/>
        <family val="2"/>
      </rPr>
      <t xml:space="preserve">, n° 22.40. </t>
    </r>
    <r>
      <rPr>
        <b/>
        <sz val="9"/>
        <rFont val="Arial"/>
        <family val="2"/>
      </rPr>
      <t>DEPP</t>
    </r>
  </si>
  <si>
    <t>Figure 1 - Évolution du nombre de candidats à la validation ayant obtenu un diplôme ou des unités constitutives de celui-ci</t>
  </si>
  <si>
    <r>
      <t xml:space="preserve">Figure 2 - Profil des candidats aux différentes étapes du parcours VAE en 2021 </t>
    </r>
    <r>
      <rPr>
        <sz val="9"/>
        <rFont val="Arial"/>
        <family val="2"/>
      </rPr>
      <t>(en %)</t>
    </r>
  </si>
  <si>
    <t>Figure 3 - Les dix premiers diplômes examinés en VAE en 2021</t>
  </si>
  <si>
    <t>Figure 4 - Pourcentages des candidatures examinées en 2019 et 2020 selon le niveau du diplôme visé</t>
  </si>
  <si>
    <t>Figure 5 web - Les trente premiers diplômes professionnels examinés en VAE en 2021</t>
  </si>
  <si>
    <t>Figure 6 - Évolution depuis 2008 du nombre des candidatures examinées pour les neuf diplômes professionnels les plus demandés</t>
  </si>
  <si>
    <r>
      <t>Figure 7 web</t>
    </r>
    <r>
      <rPr>
        <b/>
        <sz val="9"/>
        <color indexed="48"/>
        <rFont val="Arial"/>
        <family val="2"/>
      </rPr>
      <t xml:space="preserve">  </t>
    </r>
    <r>
      <rPr>
        <b/>
        <sz val="9"/>
        <rFont val="Arial"/>
        <family val="2"/>
      </rPr>
      <t>- VAE par académie en 2021</t>
    </r>
  </si>
  <si>
    <t>Figure 8 web - Les trois premiers diplômes professionnels examinés en 2021, par académie</t>
  </si>
  <si>
    <t>Figure 9 web - Pourcentages des dossiers recevables en 2018 et 2019 et 2020 selon le niveau* du diplôme visé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</si>
</sst>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51"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8"/>
      <name val="Arial"/>
      <family val="2"/>
    </font>
    <font>
      <sz val="8"/>
      <name val="Arial"/>
      <family val="2"/>
    </font>
    <font>
      <sz val="9"/>
      <color indexed="8"/>
      <name val="Arial"/>
      <family val="2"/>
    </font>
    <font>
      <sz val="9"/>
      <name val="Arial"/>
      <family val="2"/>
    </font>
    <font>
      <b/>
      <sz val="9"/>
      <name val="Arial"/>
      <family val="2"/>
    </font>
    <font>
      <b/>
      <sz val="9"/>
      <color indexed="48"/>
      <name val="Arial"/>
      <family val="2"/>
    </font>
    <font>
      <sz val="9"/>
      <color indexed="10"/>
      <name val="Arial"/>
      <family val="2"/>
    </font>
    <font>
      <b/>
      <sz val="9"/>
      <color indexed="14"/>
      <name val="Arial"/>
      <family val="2"/>
    </font>
    <font>
      <u/>
      <sz val="10"/>
      <color indexed="12"/>
      <name val="Arial"/>
      <family val="2"/>
    </font>
    <font>
      <u/>
      <sz val="10"/>
      <color indexed="12"/>
      <name val="MS Sans Serif"/>
      <family val="2"/>
    </font>
    <font>
      <sz val="11"/>
      <color theme="1"/>
      <name val="Calibri"/>
      <family val="2"/>
      <scheme val="minor"/>
    </font>
    <font>
      <u/>
      <sz val="11"/>
      <color theme="10"/>
      <name val="Calibri"/>
      <family val="2"/>
      <scheme val="minor"/>
    </font>
    <font>
      <b/>
      <sz val="9"/>
      <color rgb="FFCC0099"/>
      <name val="Arial"/>
      <family val="2"/>
    </font>
    <font>
      <sz val="9"/>
      <color theme="1"/>
      <name val="Arial"/>
      <family val="2"/>
    </font>
    <font>
      <b/>
      <sz val="9"/>
      <color theme="1"/>
      <name val="Arial"/>
      <family val="2"/>
    </font>
    <font>
      <b/>
      <sz val="9"/>
      <color rgb="FFFF00FF"/>
      <name val="Arial"/>
      <family val="2"/>
    </font>
    <font>
      <sz val="9"/>
      <color theme="1"/>
      <name val="Calibri"/>
      <family val="2"/>
      <scheme val="minor"/>
    </font>
    <font>
      <i/>
      <sz val="8"/>
      <name val="Arial"/>
      <family val="2"/>
    </font>
    <font>
      <b/>
      <vertAlign val="superscript"/>
      <sz val="9"/>
      <name val="Arial"/>
      <family val="2"/>
    </font>
    <font>
      <i/>
      <sz val="9"/>
      <name val="Arial"/>
      <family val="2"/>
    </font>
    <font>
      <b/>
      <vertAlign val="superscript"/>
      <sz val="9"/>
      <color rgb="FFCC0099"/>
      <name val="Arial"/>
      <family val="2"/>
    </font>
    <font>
      <b/>
      <vertAlign val="superscript"/>
      <sz val="9"/>
      <color indexed="14"/>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i/>
      <sz val="9"/>
      <color rgb="FFFF00FF"/>
      <name val="Arial"/>
      <family val="2"/>
    </font>
    <font>
      <sz val="9"/>
      <color rgb="FF000000"/>
      <name val="Calibri"/>
      <family val="2"/>
      <scheme val="minor"/>
    </font>
    <font>
      <sz val="9"/>
      <color theme="0" tint="-0.249977111117893"/>
      <name val="Arial"/>
      <family val="2"/>
    </font>
    <font>
      <sz val="10"/>
      <color theme="0" tint="-0.249977111117893"/>
      <name val="Arial"/>
      <family val="2"/>
    </font>
    <font>
      <b/>
      <sz val="9"/>
      <color rgb="FF000000"/>
      <name val="Calibri"/>
      <family val="2"/>
      <scheme val="minor"/>
    </font>
    <font>
      <b/>
      <sz val="10"/>
      <name val="Arial"/>
      <family val="2"/>
    </font>
  </fonts>
  <fills count="3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6">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ck">
        <color indexed="14"/>
      </top>
      <bottom style="thin">
        <color indexed="64"/>
      </bottom>
      <diagonal/>
    </border>
    <border>
      <left style="thin">
        <color indexed="64"/>
      </left>
      <right style="thin">
        <color indexed="64"/>
      </right>
      <top/>
      <bottom style="thin">
        <color indexed="14"/>
      </bottom>
      <diagonal/>
    </border>
    <border>
      <left style="thin">
        <color indexed="64"/>
      </left>
      <right style="thin">
        <color indexed="64"/>
      </right>
      <top style="thin">
        <color indexed="1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FF33CC"/>
      </left>
      <right style="thin">
        <color indexed="64"/>
      </right>
      <top/>
      <bottom style="thin">
        <color indexed="64"/>
      </bottom>
      <diagonal/>
    </border>
    <border>
      <left style="thin">
        <color rgb="FFFF33CC"/>
      </left>
      <right style="thin">
        <color indexed="64"/>
      </right>
      <top style="thin">
        <color indexed="64"/>
      </top>
      <bottom style="thin">
        <color indexed="64"/>
      </bottom>
      <diagonal/>
    </border>
    <border>
      <left style="thin">
        <color indexed="64"/>
      </left>
      <right style="thin">
        <color rgb="FFFF33CC"/>
      </right>
      <top style="thin">
        <color indexed="64"/>
      </top>
      <bottom style="thin">
        <color indexed="64"/>
      </bottom>
      <diagonal/>
    </border>
    <border>
      <left style="thin">
        <color rgb="FFFF33CC"/>
      </left>
      <right style="thin">
        <color indexed="64"/>
      </right>
      <top style="thin">
        <color indexed="64"/>
      </top>
      <bottom/>
      <diagonal/>
    </border>
    <border>
      <left style="thin">
        <color indexed="64"/>
      </left>
      <right style="thin">
        <color rgb="FFFF33CC"/>
      </right>
      <top/>
      <bottom/>
      <diagonal/>
    </border>
    <border>
      <left style="thin">
        <color rgb="FFFF33CC"/>
      </left>
      <right style="thin">
        <color indexed="64"/>
      </right>
      <top/>
      <bottom/>
      <diagonal/>
    </border>
    <border>
      <left/>
      <right/>
      <top/>
      <bottom style="thick">
        <color rgb="FFFF33CC"/>
      </bottom>
      <diagonal/>
    </border>
    <border>
      <left style="thin">
        <color indexed="64"/>
      </left>
      <right style="thin">
        <color indexed="64"/>
      </right>
      <top style="thick">
        <color rgb="FFFF33CC"/>
      </top>
      <bottom style="thin">
        <color indexed="64"/>
      </bottom>
      <diagonal/>
    </border>
    <border>
      <left/>
      <right/>
      <top/>
      <bottom style="thick">
        <color rgb="FFCC0099"/>
      </bottom>
      <diagonal/>
    </border>
    <border>
      <left style="thin">
        <color indexed="64"/>
      </left>
      <right style="thin">
        <color indexed="64"/>
      </right>
      <top style="thick">
        <color rgb="FFCC0099"/>
      </top>
      <bottom style="thin">
        <color indexed="64"/>
      </bottom>
      <diagonal/>
    </border>
    <border>
      <left style="thin">
        <color indexed="64"/>
      </left>
      <right/>
      <top style="thick">
        <color rgb="FFCC0099"/>
      </top>
      <bottom style="thin">
        <color indexed="64"/>
      </bottom>
      <diagonal/>
    </border>
    <border>
      <left/>
      <right/>
      <top style="thick">
        <color rgb="FFCC0099"/>
      </top>
      <bottom style="thin">
        <color indexed="64"/>
      </bottom>
      <diagonal/>
    </border>
    <border>
      <left style="thin">
        <color indexed="64"/>
      </left>
      <right style="thin">
        <color rgb="FFFF33CC"/>
      </right>
      <top/>
      <bottom style="thin">
        <color indexed="64"/>
      </bottom>
      <diagonal/>
    </border>
    <border>
      <left style="thin">
        <color rgb="FFCC0099"/>
      </left>
      <right style="thin">
        <color indexed="64"/>
      </right>
      <top style="thin">
        <color indexed="64"/>
      </top>
      <bottom style="thin">
        <color indexed="64"/>
      </bottom>
      <diagonal/>
    </border>
    <border>
      <left style="thin">
        <color rgb="FFC1C1C1"/>
      </left>
      <right/>
      <top style="thick">
        <color rgb="FFFF33CC"/>
      </top>
      <bottom style="thin">
        <color indexed="64"/>
      </bottom>
      <diagonal/>
    </border>
    <border>
      <left style="thin">
        <color rgb="FFFF00FF"/>
      </left>
      <right/>
      <top style="thick">
        <color rgb="FFCC0099"/>
      </top>
      <bottom/>
      <diagonal/>
    </border>
    <border>
      <left/>
      <right/>
      <top style="thick">
        <color rgb="FFCC0099"/>
      </top>
      <bottom/>
      <diagonal/>
    </border>
    <border>
      <left style="medium">
        <color indexed="12"/>
      </left>
      <right style="medium">
        <color indexed="12"/>
      </right>
      <top style="thick">
        <color rgb="FFCC0099"/>
      </top>
      <bottom style="thin">
        <color indexed="64"/>
      </bottom>
      <diagonal/>
    </border>
    <border>
      <left style="thin">
        <color indexed="64"/>
      </left>
      <right style="thin">
        <color indexed="64"/>
      </right>
      <top style="thick">
        <color rgb="FFFF33CC"/>
      </top>
      <bottom/>
      <diagonal/>
    </border>
    <border>
      <left style="thin">
        <color rgb="FFCC0099"/>
      </left>
      <right style="medium">
        <color indexed="12"/>
      </right>
      <top style="thick">
        <color rgb="FFCC0099"/>
      </top>
      <bottom style="thin">
        <color indexed="64"/>
      </bottom>
      <diagonal/>
    </border>
    <border>
      <left style="medium">
        <color indexed="12"/>
      </left>
      <right style="thin">
        <color rgb="FFFF00FF"/>
      </right>
      <top style="thick">
        <color rgb="FFCC0099"/>
      </top>
      <bottom style="thin">
        <color indexed="64"/>
      </bottom>
      <diagonal/>
    </border>
    <border>
      <left style="thin">
        <color rgb="FFFF33CC"/>
      </left>
      <right style="medium">
        <color indexed="12"/>
      </right>
      <top style="thick">
        <color rgb="FFCC0099"/>
      </top>
      <bottom style="thin">
        <color indexed="64"/>
      </bottom>
      <diagonal/>
    </border>
    <border>
      <left style="thin">
        <color indexed="64"/>
      </left>
      <right style="thin">
        <color indexed="64"/>
      </right>
      <top/>
      <bottom style="thin">
        <color rgb="FFC1C1C1"/>
      </bottom>
      <diagonal/>
    </border>
    <border>
      <left style="thin">
        <color indexed="64"/>
      </left>
      <right style="thin">
        <color rgb="FFC1C1C1"/>
      </right>
      <top style="thick">
        <color rgb="FFFF33CC"/>
      </top>
      <bottom style="thin">
        <color indexed="64"/>
      </bottom>
      <diagonal/>
    </border>
    <border>
      <left style="thin">
        <color indexed="64"/>
      </left>
      <right/>
      <top style="thick">
        <color rgb="FFFF33CC"/>
      </top>
      <bottom/>
      <diagonal/>
    </border>
    <border>
      <left style="thin">
        <color indexed="64"/>
      </left>
      <right/>
      <top style="thick">
        <color rgb="FFFF33CC"/>
      </top>
      <bottom style="thin">
        <color indexed="64"/>
      </bottom>
      <diagonal/>
    </border>
    <border>
      <left/>
      <right style="thin">
        <color indexed="64"/>
      </right>
      <top style="thick">
        <color rgb="FFFF33CC"/>
      </top>
      <bottom/>
      <diagonal/>
    </border>
    <border>
      <left style="thin">
        <color indexed="64"/>
      </left>
      <right style="thin">
        <color indexed="64"/>
      </right>
      <top style="thick">
        <color indexed="14"/>
      </top>
      <bottom/>
      <diagonal/>
    </border>
    <border>
      <left style="thin">
        <color indexed="8"/>
      </left>
      <right style="thin">
        <color rgb="FFCC0099"/>
      </right>
      <top style="thick">
        <color rgb="FFCC0099"/>
      </top>
      <bottom/>
      <diagonal/>
    </border>
    <border>
      <left style="thin">
        <color indexed="8"/>
      </left>
      <right style="thin">
        <color rgb="FFCC0099"/>
      </right>
      <top/>
      <bottom style="thin">
        <color indexed="64"/>
      </bottom>
      <diagonal/>
    </border>
    <border>
      <left/>
      <right/>
      <top/>
      <bottom style="thick">
        <color indexed="1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ck">
        <color indexed="14"/>
      </top>
      <bottom/>
      <diagonal/>
    </border>
    <border>
      <left style="thin">
        <color indexed="64"/>
      </left>
      <right/>
      <top style="thick">
        <color indexed="14"/>
      </top>
      <bottom style="thin">
        <color indexed="64"/>
      </bottom>
      <diagonal/>
    </border>
    <border>
      <left/>
      <right/>
      <top/>
      <bottom style="thick">
        <color rgb="FFFF00FF"/>
      </bottom>
      <diagonal/>
    </border>
    <border>
      <left style="medium">
        <color rgb="FFFF00FF"/>
      </left>
      <right style="thin">
        <color indexed="64"/>
      </right>
      <top style="medium">
        <color rgb="FFFF00FF"/>
      </top>
      <bottom style="thin">
        <color indexed="64"/>
      </bottom>
      <diagonal/>
    </border>
    <border>
      <left style="medium">
        <color rgb="FFFF00FF"/>
      </left>
      <right style="thin">
        <color indexed="64"/>
      </right>
      <top/>
      <bottom/>
      <diagonal/>
    </border>
    <border>
      <left style="medium">
        <color rgb="FFFF00FF"/>
      </left>
      <right style="thin">
        <color indexed="64"/>
      </right>
      <top style="thin">
        <color indexed="64"/>
      </top>
      <bottom/>
      <diagonal/>
    </border>
    <border>
      <left style="thin">
        <color indexed="64"/>
      </left>
      <right style="thin">
        <color indexed="64"/>
      </right>
      <top style="medium">
        <color rgb="FFFF00FF"/>
      </top>
      <bottom style="thin">
        <color indexed="64"/>
      </bottom>
      <diagonal/>
    </border>
    <border>
      <left style="medium">
        <color rgb="FFFF00FF"/>
      </left>
      <right style="thin">
        <color indexed="64"/>
      </right>
      <top/>
      <bottom style="thin">
        <color indexed="64"/>
      </bottom>
      <diagonal/>
    </border>
  </borders>
  <cellStyleXfs count="60">
    <xf numFmtId="0" fontId="0" fillId="0" borderId="0"/>
    <xf numFmtId="0" fontId="13" fillId="0" borderId="0" applyNumberFormat="0" applyFill="0" applyBorder="0" applyAlignment="0" applyProtection="0">
      <alignment vertical="top"/>
      <protection locked="0"/>
    </xf>
    <xf numFmtId="0" fontId="16" fillId="0" borderId="0" applyNumberFormat="0" applyFill="0" applyBorder="0" applyAlignment="0" applyProtection="0"/>
    <xf numFmtId="0" fontId="14" fillId="0" borderId="0" applyNumberFormat="0" applyFill="0" applyBorder="0" applyAlignment="0" applyProtection="0"/>
    <xf numFmtId="0" fontId="4" fillId="0" borderId="0"/>
    <xf numFmtId="0" fontId="15" fillId="0" borderId="0"/>
    <xf numFmtId="0" fontId="3" fillId="0" borderId="0"/>
    <xf numFmtId="9" fontId="3" fillId="0" borderId="0" applyFont="0" applyFill="0" applyBorder="0" applyAlignment="0" applyProtection="0"/>
    <xf numFmtId="9" fontId="4" fillId="0" borderId="0" applyFont="0" applyFill="0" applyBorder="0" applyAlignment="0" applyProtection="0"/>
    <xf numFmtId="0" fontId="28" fillId="0" borderId="0" applyNumberFormat="0" applyFill="0" applyBorder="0" applyAlignment="0" applyProtection="0"/>
    <xf numFmtId="0" fontId="29" fillId="0" borderId="49" applyNumberFormat="0" applyFill="0" applyAlignment="0" applyProtection="0"/>
    <xf numFmtId="0" fontId="30" fillId="0" borderId="50" applyNumberFormat="0" applyFill="0" applyAlignment="0" applyProtection="0"/>
    <xf numFmtId="0" fontId="31" fillId="0" borderId="51" applyNumberFormat="0" applyFill="0" applyAlignment="0" applyProtection="0"/>
    <xf numFmtId="0" fontId="31" fillId="0" borderId="0" applyNumberFormat="0" applyFill="0" applyBorder="0" applyAlignment="0" applyProtection="0"/>
    <xf numFmtId="0" fontId="32" fillId="4" borderId="0" applyNumberFormat="0" applyBorder="0" applyAlignment="0" applyProtection="0"/>
    <xf numFmtId="0" fontId="33" fillId="5" borderId="0" applyNumberFormat="0" applyBorder="0" applyAlignment="0" applyProtection="0"/>
    <xf numFmtId="0" fontId="34" fillId="6" borderId="0" applyNumberFormat="0" applyBorder="0" applyAlignment="0" applyProtection="0"/>
    <xf numFmtId="0" fontId="35" fillId="7" borderId="52" applyNumberFormat="0" applyAlignment="0" applyProtection="0"/>
    <xf numFmtId="0" fontId="36" fillId="8" borderId="53" applyNumberFormat="0" applyAlignment="0" applyProtection="0"/>
    <xf numFmtId="0" fontId="37" fillId="8" borderId="52" applyNumberFormat="0" applyAlignment="0" applyProtection="0"/>
    <xf numFmtId="0" fontId="38" fillId="0" borderId="54" applyNumberFormat="0" applyFill="0" applyAlignment="0" applyProtection="0"/>
    <xf numFmtId="0" fontId="39" fillId="9" borderId="55"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57" applyNumberFormat="0" applyFill="0" applyAlignment="0" applyProtection="0"/>
    <xf numFmtId="0" fontId="43"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3" fillId="18" borderId="0" applyNumberFormat="0" applyBorder="0" applyAlignment="0" applyProtection="0"/>
    <xf numFmtId="0" fontId="43"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43" fillId="30" borderId="0" applyNumberFormat="0" applyBorder="0" applyAlignment="0" applyProtection="0"/>
    <xf numFmtId="0" fontId="43"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43" fillId="34" borderId="0" applyNumberFormat="0" applyBorder="0" applyAlignment="0" applyProtection="0"/>
    <xf numFmtId="0" fontId="2" fillId="0" borderId="0"/>
    <xf numFmtId="0" fontId="2" fillId="10" borderId="56" applyNumberFormat="0" applyFont="0" applyAlignment="0" applyProtection="0"/>
    <xf numFmtId="0" fontId="2" fillId="0" borderId="0"/>
    <xf numFmtId="0" fontId="27" fillId="0" borderId="0"/>
    <xf numFmtId="0" fontId="3" fillId="0" borderId="0"/>
    <xf numFmtId="0" fontId="2"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 fillId="0" borderId="0"/>
  </cellStyleXfs>
  <cellXfs count="410">
    <xf numFmtId="0" fontId="0" fillId="0" borderId="0" xfId="0"/>
    <xf numFmtId="0" fontId="5" fillId="0" borderId="0" xfId="0" applyFont="1" applyFill="1"/>
    <xf numFmtId="0" fontId="5" fillId="0" borderId="0" xfId="0" applyFont="1"/>
    <xf numFmtId="0" fontId="5" fillId="0" borderId="0" xfId="0" applyFont="1" applyFill="1" applyBorder="1"/>
    <xf numFmtId="165" fontId="5" fillId="0" borderId="0" xfId="0" applyNumberFormat="1" applyFont="1" applyFill="1"/>
    <xf numFmtId="0" fontId="8" fillId="0" borderId="0" xfId="0" applyFont="1"/>
    <xf numFmtId="0" fontId="8" fillId="0" borderId="0" xfId="0" applyFont="1" applyAlignment="1"/>
    <xf numFmtId="3" fontId="17" fillId="0" borderId="18" xfId="0" applyNumberFormat="1" applyFont="1" applyFill="1" applyBorder="1" applyAlignment="1">
      <alignment horizontal="right" vertical="center" indent="1"/>
    </xf>
    <xf numFmtId="165" fontId="17" fillId="0" borderId="1" xfId="0" applyNumberFormat="1" applyFont="1" applyFill="1" applyBorder="1" applyAlignment="1">
      <alignment horizontal="right" vertical="center" indent="1"/>
    </xf>
    <xf numFmtId="165" fontId="17" fillId="0" borderId="2" xfId="0" applyNumberFormat="1" applyFont="1" applyFill="1" applyBorder="1" applyAlignment="1">
      <alignment horizontal="right" vertical="center" indent="1"/>
    </xf>
    <xf numFmtId="165" fontId="17" fillId="0" borderId="3" xfId="0" applyNumberFormat="1" applyFont="1" applyFill="1" applyBorder="1" applyAlignment="1">
      <alignment horizontal="right" vertical="center" indent="1"/>
    </xf>
    <xf numFmtId="0" fontId="8" fillId="0" borderId="0" xfId="0" applyFont="1" applyAlignment="1">
      <alignment horizontal="center"/>
    </xf>
    <xf numFmtId="9" fontId="8" fillId="0" borderId="0" xfId="7" applyFont="1" applyAlignment="1">
      <alignment horizontal="center"/>
    </xf>
    <xf numFmtId="0" fontId="5" fillId="0" borderId="0" xfId="0" applyFont="1" applyAlignment="1">
      <alignment vertical="center"/>
    </xf>
    <xf numFmtId="0" fontId="8" fillId="0" borderId="5" xfId="0" applyFont="1" applyFill="1" applyBorder="1" applyAlignment="1">
      <alignment horizontal="left" vertical="center"/>
    </xf>
    <xf numFmtId="0" fontId="8" fillId="0" borderId="0" xfId="0" applyFont="1" applyAlignment="1">
      <alignment vertical="center"/>
    </xf>
    <xf numFmtId="0" fontId="9" fillId="0" borderId="0" xfId="0" applyFont="1"/>
    <xf numFmtId="0" fontId="8" fillId="0" borderId="0" xfId="0" applyFont="1" applyFill="1" applyBorder="1"/>
    <xf numFmtId="165" fontId="18" fillId="0" borderId="6" xfId="0" applyNumberFormat="1" applyFont="1" applyFill="1" applyBorder="1" applyAlignment="1">
      <alignment horizontal="center" vertical="center" wrapText="1"/>
    </xf>
    <xf numFmtId="165" fontId="8" fillId="0" borderId="6" xfId="0" applyNumberFormat="1" applyFont="1" applyFill="1" applyBorder="1" applyAlignment="1">
      <alignment horizontal="center" vertical="center" wrapText="1"/>
    </xf>
    <xf numFmtId="0" fontId="8" fillId="0" borderId="19" xfId="0" applyFont="1" applyFill="1" applyBorder="1" applyAlignment="1">
      <alignment horizontal="center" vertical="center" wrapText="1"/>
    </xf>
    <xf numFmtId="165" fontId="8" fillId="0" borderId="7" xfId="0" applyNumberFormat="1" applyFont="1" applyFill="1" applyBorder="1" applyAlignment="1">
      <alignment horizontal="center" vertical="center" wrapText="1"/>
    </xf>
    <xf numFmtId="165" fontId="8" fillId="0" borderId="20" xfId="0" applyNumberFormat="1" applyFont="1" applyFill="1" applyBorder="1" applyAlignment="1">
      <alignment horizontal="center" vertical="center" wrapText="1"/>
    </xf>
    <xf numFmtId="3" fontId="18" fillId="0" borderId="21" xfId="0" applyNumberFormat="1" applyFont="1" applyFill="1" applyBorder="1" applyAlignment="1">
      <alignment horizontal="right" vertical="center" wrapText="1" indent="1"/>
    </xf>
    <xf numFmtId="165" fontId="18" fillId="0" borderId="8" xfId="0" applyNumberFormat="1" applyFont="1" applyFill="1" applyBorder="1" applyAlignment="1">
      <alignment horizontal="right" vertical="center" wrapText="1" indent="1"/>
    </xf>
    <xf numFmtId="165" fontId="8" fillId="0" borderId="5" xfId="0" applyNumberFormat="1" applyFont="1" applyFill="1" applyBorder="1" applyAlignment="1">
      <alignment horizontal="right" vertical="center" indent="1"/>
    </xf>
    <xf numFmtId="3" fontId="7" fillId="0" borderId="21" xfId="0" applyNumberFormat="1" applyFont="1" applyFill="1" applyBorder="1" applyAlignment="1">
      <alignment horizontal="right" vertical="center" indent="1"/>
    </xf>
    <xf numFmtId="165" fontId="7" fillId="0" borderId="9" xfId="0" applyNumberFormat="1" applyFont="1" applyFill="1" applyBorder="1" applyAlignment="1">
      <alignment horizontal="right" vertical="center" indent="1"/>
    </xf>
    <xf numFmtId="165" fontId="7" fillId="0" borderId="5" xfId="0" applyNumberFormat="1" applyFont="1" applyFill="1" applyBorder="1" applyAlignment="1">
      <alignment horizontal="right" vertical="center" indent="1"/>
    </xf>
    <xf numFmtId="165" fontId="7" fillId="0" borderId="22" xfId="0" applyNumberFormat="1" applyFont="1" applyFill="1" applyBorder="1" applyAlignment="1">
      <alignment horizontal="right" vertical="center" indent="1"/>
    </xf>
    <xf numFmtId="3" fontId="18" fillId="0" borderId="23" xfId="0" applyNumberFormat="1" applyFont="1" applyFill="1" applyBorder="1" applyAlignment="1">
      <alignment horizontal="right" vertical="center" wrapText="1" indent="1"/>
    </xf>
    <xf numFmtId="3" fontId="7" fillId="0" borderId="23" xfId="0" applyNumberFormat="1" applyFont="1" applyFill="1" applyBorder="1" applyAlignment="1">
      <alignment horizontal="right" vertical="center" indent="1"/>
    </xf>
    <xf numFmtId="3" fontId="8" fillId="0" borderId="5" xfId="0" applyNumberFormat="1" applyFont="1" applyFill="1" applyBorder="1" applyAlignment="1">
      <alignment horizontal="right" vertical="center" indent="1"/>
    </xf>
    <xf numFmtId="3" fontId="8" fillId="0" borderId="23" xfId="0" applyNumberFormat="1" applyFont="1" applyFill="1" applyBorder="1" applyAlignment="1">
      <alignment horizontal="right" vertical="center" indent="1"/>
    </xf>
    <xf numFmtId="3" fontId="7" fillId="2" borderId="23" xfId="0" applyNumberFormat="1" applyFont="1" applyFill="1" applyBorder="1" applyAlignment="1">
      <alignment horizontal="right" vertical="center" indent="1"/>
    </xf>
    <xf numFmtId="165" fontId="7" fillId="2" borderId="9" xfId="0" applyNumberFormat="1" applyFont="1" applyFill="1" applyBorder="1" applyAlignment="1">
      <alignment horizontal="right" vertical="center" indent="1"/>
    </xf>
    <xf numFmtId="165" fontId="7" fillId="2" borderId="5" xfId="0" applyNumberFormat="1" applyFont="1" applyFill="1" applyBorder="1" applyAlignment="1">
      <alignment horizontal="right" vertical="center" indent="1"/>
    </xf>
    <xf numFmtId="165" fontId="7" fillId="2" borderId="22" xfId="0" applyNumberFormat="1" applyFont="1" applyFill="1" applyBorder="1" applyAlignment="1">
      <alignment horizontal="right" vertical="center" indent="1"/>
    </xf>
    <xf numFmtId="3" fontId="18" fillId="0" borderId="9" xfId="0" applyNumberFormat="1" applyFont="1" applyFill="1" applyBorder="1" applyAlignment="1">
      <alignment horizontal="right" vertical="center" wrapText="1" indent="1"/>
    </xf>
    <xf numFmtId="0" fontId="8" fillId="0" borderId="0" xfId="0" applyFont="1" applyBorder="1"/>
    <xf numFmtId="3" fontId="8" fillId="0" borderId="0" xfId="0" applyNumberFormat="1" applyFont="1" applyBorder="1" applyAlignment="1">
      <alignment horizontal="center"/>
    </xf>
    <xf numFmtId="0" fontId="8" fillId="0" borderId="0" xfId="0" applyFont="1" applyFill="1"/>
    <xf numFmtId="0" fontId="20" fillId="0" borderId="0" xfId="0" applyFont="1"/>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165" fontId="8" fillId="0" borderId="0" xfId="0" applyNumberFormat="1" applyFont="1" applyFill="1" applyBorder="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9" fillId="0" borderId="0" xfId="0" applyFont="1" applyFill="1" applyBorder="1" applyAlignment="1">
      <alignment horizontal="left"/>
    </xf>
    <xf numFmtId="3" fontId="8" fillId="0" borderId="10" xfId="0" applyNumberFormat="1" applyFont="1" applyFill="1" applyBorder="1" applyAlignment="1">
      <alignment horizontal="left" indent="1"/>
    </xf>
    <xf numFmtId="3" fontId="8" fillId="0" borderId="4" xfId="0" applyNumberFormat="1" applyFont="1" applyFill="1" applyBorder="1" applyAlignment="1">
      <alignment horizontal="left" indent="1"/>
    </xf>
    <xf numFmtId="3" fontId="8" fillId="0" borderId="4" xfId="7" applyNumberFormat="1" applyFont="1" applyBorder="1" applyAlignment="1">
      <alignment horizontal="left" indent="1"/>
    </xf>
    <xf numFmtId="3" fontId="8" fillId="0" borderId="4" xfId="0" applyNumberFormat="1" applyFont="1" applyBorder="1" applyAlignment="1">
      <alignment horizontal="left" indent="1"/>
    </xf>
    <xf numFmtId="3" fontId="8" fillId="0" borderId="11" xfId="0" applyNumberFormat="1" applyFont="1" applyBorder="1" applyAlignment="1">
      <alignment horizontal="left" indent="1"/>
    </xf>
    <xf numFmtId="3" fontId="8" fillId="0" borderId="4" xfId="0" applyNumberFormat="1" applyFont="1" applyBorder="1" applyAlignment="1">
      <alignment horizontal="left" vertical="center" indent="1"/>
    </xf>
    <xf numFmtId="3" fontId="8" fillId="0" borderId="8" xfId="0" applyNumberFormat="1" applyFont="1" applyBorder="1" applyAlignment="1">
      <alignment horizontal="left" indent="1"/>
    </xf>
    <xf numFmtId="3" fontId="8" fillId="0" borderId="5" xfId="0" applyNumberFormat="1" applyFont="1" applyFill="1" applyBorder="1" applyAlignment="1">
      <alignment horizontal="left" indent="1"/>
    </xf>
    <xf numFmtId="3" fontId="8" fillId="0" borderId="5" xfId="7" applyNumberFormat="1" applyFont="1" applyBorder="1" applyAlignment="1">
      <alignment horizontal="left" indent="1"/>
    </xf>
    <xf numFmtId="3" fontId="8" fillId="0" borderId="5" xfId="0" applyNumberFormat="1" applyFont="1" applyBorder="1" applyAlignment="1">
      <alignment horizontal="left" indent="1"/>
    </xf>
    <xf numFmtId="3" fontId="8" fillId="0" borderId="9" xfId="0" applyNumberFormat="1" applyFont="1" applyBorder="1" applyAlignment="1">
      <alignment horizontal="left" indent="1"/>
    </xf>
    <xf numFmtId="3" fontId="8" fillId="0" borderId="5" xfId="0" applyNumberFormat="1" applyFont="1" applyBorder="1" applyAlignment="1">
      <alignment horizontal="left" vertical="center" indent="1"/>
    </xf>
    <xf numFmtId="3" fontId="8" fillId="0" borderId="2" xfId="0" applyNumberFormat="1" applyFont="1" applyFill="1" applyBorder="1" applyAlignment="1">
      <alignment horizontal="left" indent="1"/>
    </xf>
    <xf numFmtId="3" fontId="8" fillId="0" borderId="1" xfId="0" applyNumberFormat="1" applyFont="1" applyFill="1" applyBorder="1" applyAlignment="1">
      <alignment horizontal="left" indent="1"/>
    </xf>
    <xf numFmtId="3" fontId="8" fillId="0" borderId="1" xfId="0" applyNumberFormat="1" applyFont="1" applyBorder="1" applyAlignment="1">
      <alignment horizontal="left" indent="1"/>
    </xf>
    <xf numFmtId="3" fontId="8" fillId="0" borderId="1" xfId="7" applyNumberFormat="1" applyFont="1" applyBorder="1" applyAlignment="1">
      <alignment horizontal="left" indent="1"/>
    </xf>
    <xf numFmtId="3" fontId="8" fillId="0" borderId="3" xfId="0" applyNumberFormat="1" applyFont="1" applyBorder="1" applyAlignment="1">
      <alignment horizontal="left" indent="1"/>
    </xf>
    <xf numFmtId="3" fontId="8" fillId="0" borderId="1" xfId="0" applyNumberFormat="1" applyFont="1" applyBorder="1" applyAlignment="1">
      <alignment horizontal="left" vertical="center" indent="1"/>
    </xf>
    <xf numFmtId="0" fontId="9" fillId="0" borderId="6" xfId="0" applyFont="1" applyBorder="1" applyAlignment="1">
      <alignment vertical="center"/>
    </xf>
    <xf numFmtId="165" fontId="0" fillId="0" borderId="0" xfId="0" applyNumberFormat="1" applyAlignment="1">
      <alignment horizontal="center" vertical="center"/>
    </xf>
    <xf numFmtId="0" fontId="8" fillId="0" borderId="0" xfId="0" applyFont="1" applyAlignment="1">
      <alignment horizontal="justify" vertical="center"/>
    </xf>
    <xf numFmtId="0" fontId="8" fillId="0" borderId="8" xfId="0" applyFont="1" applyBorder="1" applyAlignment="1">
      <alignment vertical="center"/>
    </xf>
    <xf numFmtId="0" fontId="8" fillId="0" borderId="10" xfId="0" applyFont="1" applyBorder="1" applyAlignment="1">
      <alignment vertical="center"/>
    </xf>
    <xf numFmtId="0" fontId="8" fillId="0" borderId="2" xfId="0" applyFont="1" applyBorder="1" applyAlignment="1">
      <alignment vertical="center"/>
    </xf>
    <xf numFmtId="0" fontId="9" fillId="0" borderId="0" xfId="0" applyFont="1" applyBorder="1"/>
    <xf numFmtId="165" fontId="9" fillId="0" borderId="0" xfId="0" applyNumberFormat="1" applyFont="1" applyFill="1"/>
    <xf numFmtId="165" fontId="8" fillId="0" borderId="12" xfId="0" applyNumberFormat="1" applyFont="1" applyFill="1" applyBorder="1" applyAlignment="1">
      <alignment horizontal="center" vertical="center" wrapText="1"/>
    </xf>
    <xf numFmtId="0" fontId="8" fillId="0" borderId="0" xfId="0" applyFont="1" applyFill="1" applyAlignment="1">
      <alignment horizontal="justify" vertical="center"/>
    </xf>
    <xf numFmtId="0" fontId="9" fillId="0" borderId="0" xfId="0" applyFont="1" applyFill="1" applyAlignment="1"/>
    <xf numFmtId="165" fontId="9" fillId="0" borderId="0" xfId="0" applyNumberFormat="1" applyFont="1" applyFill="1" applyAlignment="1"/>
    <xf numFmtId="0" fontId="9" fillId="0" borderId="24" xfId="0" applyFont="1" applyFill="1" applyBorder="1" applyAlignment="1"/>
    <xf numFmtId="0" fontId="9" fillId="0" borderId="0" xfId="0" applyFont="1" applyFill="1"/>
    <xf numFmtId="0" fontId="8" fillId="0" borderId="12"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8" xfId="0" applyNumberFormat="1" applyFont="1" applyFill="1" applyBorder="1"/>
    <xf numFmtId="0" fontId="9" fillId="0" borderId="0" xfId="0" applyNumberFormat="1" applyFont="1" applyFill="1" applyBorder="1" applyAlignment="1">
      <alignment horizontal="justify" vertical="center" wrapText="1"/>
    </xf>
    <xf numFmtId="3" fontId="8" fillId="0" borderId="0" xfId="0" applyNumberFormat="1" applyFont="1" applyFill="1" applyAlignment="1">
      <alignment horizontal="justify" vertical="center"/>
    </xf>
    <xf numFmtId="0" fontId="9" fillId="0" borderId="0" xfId="0" applyFont="1" applyFill="1" applyBorder="1" applyAlignment="1">
      <alignment horizontal="justify" vertical="center"/>
    </xf>
    <xf numFmtId="9" fontId="8" fillId="0" borderId="0" xfId="7" applyFont="1" applyAlignment="1">
      <alignment horizontal="justify" vertical="center"/>
    </xf>
    <xf numFmtId="3" fontId="8" fillId="0" borderId="0" xfId="0" applyNumberFormat="1" applyFont="1" applyAlignment="1">
      <alignment horizontal="justify" vertical="center"/>
    </xf>
    <xf numFmtId="0" fontId="8" fillId="0" borderId="12" xfId="0" applyFont="1" applyFill="1" applyBorder="1" applyAlignment="1">
      <alignment vertical="top" wrapText="1"/>
    </xf>
    <xf numFmtId="0" fontId="8" fillId="0" borderId="12"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12" fillId="0" borderId="13" xfId="0" applyFont="1" applyFill="1" applyBorder="1" applyAlignment="1">
      <alignment horizontal="left" vertical="center"/>
    </xf>
    <xf numFmtId="0" fontId="8" fillId="0" borderId="14" xfId="0" applyFont="1" applyFill="1" applyBorder="1" applyAlignment="1">
      <alignment horizontal="left" vertical="center" wrapText="1"/>
    </xf>
    <xf numFmtId="0" fontId="12" fillId="0" borderId="1" xfId="0" applyFont="1" applyFill="1" applyBorder="1" applyAlignment="1">
      <alignment horizontal="left" vertical="center"/>
    </xf>
    <xf numFmtId="0" fontId="8" fillId="0" borderId="1" xfId="0" applyNumberFormat="1" applyFont="1" applyFill="1" applyBorder="1" applyAlignment="1">
      <alignment vertical="center"/>
    </xf>
    <xf numFmtId="0" fontId="9" fillId="0" borderId="25" xfId="0" quotePrefix="1" applyNumberFormat="1" applyFont="1" applyFill="1" applyBorder="1" applyAlignment="1">
      <alignment horizontal="center"/>
    </xf>
    <xf numFmtId="0" fontId="8" fillId="0" borderId="9" xfId="0" applyNumberFormat="1" applyFont="1" applyBorder="1" applyAlignment="1">
      <alignment horizontal="right"/>
    </xf>
    <xf numFmtId="0" fontId="8" fillId="0" borderId="0" xfId="0" applyFont="1" applyAlignment="1">
      <alignment horizontal="left" vertical="center"/>
    </xf>
    <xf numFmtId="0" fontId="8" fillId="0" borderId="5" xfId="0" applyFont="1" applyFill="1" applyBorder="1"/>
    <xf numFmtId="0" fontId="8" fillId="0" borderId="28" xfId="0" applyFont="1" applyBorder="1"/>
    <xf numFmtId="0" fontId="8" fillId="0" borderId="29" xfId="0" applyFont="1" applyBorder="1"/>
    <xf numFmtId="0" fontId="8" fillId="0" borderId="7" xfId="0" applyFont="1" applyFill="1" applyBorder="1" applyAlignment="1">
      <alignment horizontal="center" vertical="center" wrapText="1"/>
    </xf>
    <xf numFmtId="3" fontId="7" fillId="0" borderId="5" xfId="0" applyNumberFormat="1" applyFont="1" applyFill="1" applyBorder="1" applyAlignment="1">
      <alignment horizontal="right" vertical="center" indent="1"/>
    </xf>
    <xf numFmtId="1" fontId="17" fillId="0" borderId="1" xfId="0" applyNumberFormat="1" applyFont="1" applyFill="1" applyBorder="1" applyAlignment="1">
      <alignment horizontal="right" vertical="center" indent="1"/>
    </xf>
    <xf numFmtId="3" fontId="7" fillId="2" borderId="5" xfId="0" applyNumberFormat="1" applyFont="1" applyFill="1" applyBorder="1" applyAlignment="1">
      <alignment horizontal="right" vertical="center" indent="1"/>
    </xf>
    <xf numFmtId="3" fontId="17" fillId="0" borderId="3" xfId="0" applyNumberFormat="1" applyFont="1" applyFill="1" applyBorder="1" applyAlignment="1">
      <alignment horizontal="right" vertical="center" indent="1"/>
    </xf>
    <xf numFmtId="165" fontId="18" fillId="0" borderId="22" xfId="0" applyNumberFormat="1" applyFont="1" applyFill="1" applyBorder="1" applyAlignment="1">
      <alignment horizontal="right" vertical="center" wrapText="1" indent="1"/>
    </xf>
    <xf numFmtId="165" fontId="17" fillId="0" borderId="30" xfId="0" applyNumberFormat="1" applyFont="1" applyFill="1" applyBorder="1" applyAlignment="1">
      <alignment horizontal="right" vertical="center" wrapText="1" indent="1"/>
    </xf>
    <xf numFmtId="0" fontId="3" fillId="0" borderId="0" xfId="0" applyFont="1" applyAlignment="1">
      <alignment horizontal="center" vertical="center"/>
    </xf>
    <xf numFmtId="0" fontId="18" fillId="0" borderId="31" xfId="0" applyFont="1" applyFill="1" applyBorder="1" applyAlignment="1">
      <alignment horizontal="center" vertical="center" wrapText="1"/>
    </xf>
    <xf numFmtId="165" fontId="8" fillId="0" borderId="4" xfId="0" applyNumberFormat="1" applyFont="1" applyFill="1" applyBorder="1" applyAlignment="1">
      <alignment horizontal="right" vertical="center" indent="1"/>
    </xf>
    <xf numFmtId="0" fontId="8" fillId="0" borderId="24" xfId="0" applyFont="1" applyBorder="1"/>
    <xf numFmtId="0" fontId="8" fillId="0" borderId="24" xfId="0" applyFont="1" applyBorder="1" applyAlignment="1"/>
    <xf numFmtId="0" fontId="0" fillId="0" borderId="0" xfId="0" applyAlignment="1"/>
    <xf numFmtId="3" fontId="8" fillId="0" borderId="10" xfId="7" applyNumberFormat="1" applyFont="1" applyBorder="1"/>
    <xf numFmtId="3" fontId="8" fillId="0" borderId="8" xfId="7" applyNumberFormat="1" applyFont="1" applyBorder="1"/>
    <xf numFmtId="3" fontId="8" fillId="0" borderId="2" xfId="7" applyNumberFormat="1" applyFont="1" applyBorder="1"/>
    <xf numFmtId="0" fontId="8" fillId="0" borderId="0" xfId="0" applyFont="1" applyAlignment="1">
      <alignment horizontal="justify" vertical="center"/>
    </xf>
    <xf numFmtId="3" fontId="8" fillId="0" borderId="10" xfId="0" applyNumberFormat="1" applyFont="1" applyBorder="1" applyAlignment="1">
      <alignment horizontal="right" indent="1"/>
    </xf>
    <xf numFmtId="0" fontId="8" fillId="0" borderId="5" xfId="0" applyNumberFormat="1" applyFont="1" applyFill="1" applyBorder="1"/>
    <xf numFmtId="0" fontId="8" fillId="0" borderId="5" xfId="0" quotePrefix="1" applyNumberFormat="1" applyFont="1" applyFill="1" applyBorder="1"/>
    <xf numFmtId="165" fontId="5" fillId="0" borderId="0" xfId="0" applyNumberFormat="1" applyFont="1" applyFill="1" applyAlignment="1"/>
    <xf numFmtId="3" fontId="8" fillId="0" borderId="8" xfId="0" applyNumberFormat="1" applyFont="1" applyBorder="1" applyAlignment="1">
      <alignment horizontal="right" indent="1"/>
    </xf>
    <xf numFmtId="0" fontId="3" fillId="0" borderId="0" xfId="0" applyFont="1"/>
    <xf numFmtId="0" fontId="18" fillId="0" borderId="4" xfId="0" applyFont="1" applyBorder="1" applyAlignment="1">
      <alignment horizontal="right" vertical="top" wrapText="1"/>
    </xf>
    <xf numFmtId="0" fontId="18" fillId="0" borderId="5" xfId="0" applyFont="1" applyBorder="1" applyAlignment="1">
      <alignment horizontal="right" vertical="top" wrapText="1"/>
    </xf>
    <xf numFmtId="0" fontId="8" fillId="0" borderId="5" xfId="0" applyFont="1" applyBorder="1" applyAlignment="1">
      <alignment vertical="top" wrapText="1"/>
    </xf>
    <xf numFmtId="0" fontId="8" fillId="0" borderId="5" xfId="0" applyFont="1" applyBorder="1"/>
    <xf numFmtId="0" fontId="18" fillId="0" borderId="4" xfId="0" applyFont="1" applyFill="1" applyBorder="1" applyAlignment="1">
      <alignment horizontal="right" vertical="top"/>
    </xf>
    <xf numFmtId="0" fontId="18" fillId="0" borderId="5" xfId="0" applyFont="1" applyFill="1" applyBorder="1" applyAlignment="1">
      <alignment horizontal="right" vertical="top"/>
    </xf>
    <xf numFmtId="0" fontId="8" fillId="0" borderId="5" xfId="0" quotePrefix="1" applyNumberFormat="1" applyFont="1" applyFill="1" applyBorder="1" applyAlignment="1">
      <alignment horizontal="right"/>
    </xf>
    <xf numFmtId="0" fontId="8" fillId="0" borderId="5" xfId="0" applyFont="1" applyFill="1" applyBorder="1" applyAlignment="1">
      <alignment horizontal="right" vertical="top"/>
    </xf>
    <xf numFmtId="0" fontId="8" fillId="0" borderId="5" xfId="0" applyFont="1" applyBorder="1" applyAlignment="1">
      <alignment horizontal="right"/>
    </xf>
    <xf numFmtId="0" fontId="19" fillId="0" borderId="42" xfId="0" applyFont="1" applyBorder="1" applyAlignment="1">
      <alignment horizontal="center" vertical="top" wrapText="1"/>
    </xf>
    <xf numFmtId="0" fontId="19" fillId="0" borderId="41" xfId="0" applyFont="1" applyBorder="1" applyAlignment="1">
      <alignment horizontal="center" vertical="top" wrapText="1"/>
    </xf>
    <xf numFmtId="0" fontId="19" fillId="0" borderId="43" xfId="0" applyFont="1" applyBorder="1" applyAlignment="1">
      <alignment horizontal="center" vertical="top" wrapText="1"/>
    </xf>
    <xf numFmtId="166" fontId="8" fillId="0" borderId="0" xfId="0" applyNumberFormat="1" applyFont="1" applyAlignment="1">
      <alignment horizontal="left" vertical="center"/>
    </xf>
    <xf numFmtId="0" fontId="8" fillId="0" borderId="0" xfId="0" applyFont="1" applyAlignment="1">
      <alignment horizontal="center"/>
    </xf>
    <xf numFmtId="165" fontId="8" fillId="0" borderId="0" xfId="0" applyNumberFormat="1" applyFont="1" applyFill="1" applyBorder="1" applyAlignment="1">
      <alignment vertical="center"/>
    </xf>
    <xf numFmtId="0" fontId="9" fillId="0" borderId="27" xfId="0" applyFont="1" applyBorder="1" applyAlignment="1">
      <alignment horizontal="center" vertical="center"/>
    </xf>
    <xf numFmtId="0" fontId="8" fillId="0" borderId="0" xfId="0" applyFont="1" applyBorder="1" applyAlignment="1">
      <alignment vertical="center"/>
    </xf>
    <xf numFmtId="0" fontId="8" fillId="0" borderId="15" xfId="0" applyFont="1" applyBorder="1" applyAlignment="1">
      <alignment vertical="center"/>
    </xf>
    <xf numFmtId="0" fontId="9" fillId="0" borderId="17" xfId="0" applyFont="1" applyBorder="1" applyAlignment="1">
      <alignment vertical="center"/>
    </xf>
    <xf numFmtId="0" fontId="9" fillId="0" borderId="7" xfId="0" applyFont="1" applyBorder="1" applyAlignment="1">
      <alignment vertical="center"/>
    </xf>
    <xf numFmtId="0" fontId="8" fillId="0" borderId="1" xfId="0" applyFont="1" applyBorder="1" applyAlignment="1">
      <alignment vertical="center"/>
    </xf>
    <xf numFmtId="165" fontId="8" fillId="0" borderId="45"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8" fillId="0" borderId="4" xfId="0" applyNumberFormat="1" applyFont="1" applyFill="1" applyBorder="1"/>
    <xf numFmtId="0" fontId="8" fillId="0" borderId="0" xfId="0" applyFont="1" applyFill="1" applyAlignment="1">
      <alignment vertical="center"/>
    </xf>
    <xf numFmtId="165" fontId="8" fillId="0" borderId="0" xfId="0" applyNumberFormat="1" applyFont="1" applyFill="1" applyBorder="1" applyAlignment="1">
      <alignment horizontal="right" vertical="center" indent="1"/>
    </xf>
    <xf numFmtId="0" fontId="9" fillId="0" borderId="5" xfId="0" applyFont="1" applyFill="1" applyBorder="1" applyAlignment="1">
      <alignment vertical="center" wrapText="1"/>
    </xf>
    <xf numFmtId="3" fontId="8" fillId="0" borderId="8" xfId="0" applyNumberFormat="1" applyFont="1" applyFill="1" applyBorder="1" applyAlignment="1">
      <alignment horizontal="right" vertical="center" indent="1"/>
    </xf>
    <xf numFmtId="0" fontId="12" fillId="0" borderId="1" xfId="0" applyNumberFormat="1" applyFont="1" applyFill="1" applyBorder="1" applyAlignment="1">
      <alignment vertical="center" wrapText="1"/>
    </xf>
    <xf numFmtId="165" fontId="8" fillId="0" borderId="0" xfId="0" applyNumberFormat="1" applyFont="1" applyFill="1" applyAlignment="1">
      <alignment horizontal="justify" vertical="center"/>
    </xf>
    <xf numFmtId="165" fontId="8" fillId="0" borderId="0" xfId="0" applyNumberFormat="1" applyFont="1" applyAlignment="1">
      <alignment horizontal="justify" vertical="center"/>
    </xf>
    <xf numFmtId="0" fontId="5" fillId="0" borderId="0" xfId="0" applyFont="1" applyFill="1" applyAlignment="1"/>
    <xf numFmtId="0" fontId="8" fillId="0" borderId="4" xfId="7" applyNumberFormat="1" applyFont="1" applyFill="1" applyBorder="1" applyAlignment="1">
      <alignment horizontal="right" vertical="center"/>
    </xf>
    <xf numFmtId="0" fontId="8" fillId="0" borderId="1" xfId="7" applyNumberFormat="1" applyFont="1" applyFill="1" applyBorder="1" applyAlignment="1">
      <alignment horizontal="right" vertical="center"/>
    </xf>
    <xf numFmtId="0" fontId="8" fillId="0" borderId="5" xfId="7" applyNumberFormat="1" applyFont="1" applyFill="1" applyBorder="1" applyAlignment="1">
      <alignment horizontal="right" vertical="center"/>
    </xf>
    <xf numFmtId="0" fontId="9" fillId="0" borderId="7" xfId="7" applyNumberFormat="1" applyFont="1" applyFill="1" applyBorder="1" applyAlignment="1">
      <alignment horizontal="right" vertical="center"/>
    </xf>
    <xf numFmtId="0" fontId="8" fillId="0" borderId="0" xfId="0" applyNumberFormat="1" applyFont="1" applyAlignment="1">
      <alignment horizontal="right"/>
    </xf>
    <xf numFmtId="0" fontId="9" fillId="0" borderId="7" xfId="0" applyNumberFormat="1" applyFont="1" applyBorder="1" applyAlignment="1">
      <alignment horizontal="right" vertical="center"/>
    </xf>
    <xf numFmtId="0" fontId="8" fillId="0" borderId="9" xfId="7" applyNumberFormat="1" applyFont="1" applyFill="1" applyBorder="1" applyAlignment="1">
      <alignment horizontal="right" vertical="center"/>
    </xf>
    <xf numFmtId="0" fontId="8" fillId="0" borderId="9" xfId="0" applyFont="1" applyBorder="1"/>
    <xf numFmtId="0" fontId="8" fillId="0" borderId="4" xfId="0" applyFont="1" applyBorder="1" applyAlignment="1">
      <alignment vertical="center"/>
    </xf>
    <xf numFmtId="0" fontId="8" fillId="0" borderId="5" xfId="0" applyFont="1" applyBorder="1" applyAlignment="1">
      <alignment vertical="center"/>
    </xf>
    <xf numFmtId="0" fontId="18" fillId="0" borderId="4" xfId="0" applyFont="1" applyFill="1" applyBorder="1" applyAlignment="1">
      <alignment horizontal="left" vertical="center"/>
    </xf>
    <xf numFmtId="0" fontId="8" fillId="0" borderId="5" xfId="0" applyNumberFormat="1" applyFont="1" applyFill="1" applyBorder="1" applyAlignment="1">
      <alignment vertical="center"/>
    </xf>
    <xf numFmtId="0" fontId="18" fillId="0" borderId="5" xfId="0" applyFont="1" applyFill="1" applyBorder="1" applyAlignment="1">
      <alignment horizontal="left" vertical="center"/>
    </xf>
    <xf numFmtId="0" fontId="8" fillId="0" borderId="5" xfId="0" quotePrefix="1" applyNumberFormat="1" applyFont="1" applyFill="1" applyBorder="1" applyAlignment="1">
      <alignment vertical="center"/>
    </xf>
    <xf numFmtId="0" fontId="8" fillId="0" borderId="5" xfId="0" applyFont="1" applyFill="1" applyBorder="1" applyAlignment="1">
      <alignment vertical="center"/>
    </xf>
    <xf numFmtId="0" fontId="12" fillId="0" borderId="2" xfId="0" applyNumberFormat="1" applyFont="1" applyFill="1" applyBorder="1" applyAlignment="1">
      <alignment horizontal="left" vertical="center" wrapText="1"/>
    </xf>
    <xf numFmtId="0" fontId="8" fillId="0" borderId="8" xfId="0" applyNumberFormat="1" applyFont="1" applyFill="1" applyBorder="1" applyAlignment="1">
      <alignment horizontal="left" vertical="center"/>
    </xf>
    <xf numFmtId="0" fontId="8" fillId="0" borderId="8" xfId="0" quotePrefix="1" applyNumberFormat="1" applyFont="1" applyFill="1" applyBorder="1" applyAlignment="1">
      <alignment horizontal="left" vertical="center"/>
    </xf>
    <xf numFmtId="0" fontId="8" fillId="0" borderId="8"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quotePrefix="1" applyNumberFormat="1" applyFont="1" applyFill="1" applyBorder="1" applyAlignment="1">
      <alignment horizontal="left" vertical="center"/>
    </xf>
    <xf numFmtId="0" fontId="8" fillId="0" borderId="10" xfId="0" applyFont="1" applyFill="1" applyBorder="1" applyAlignment="1">
      <alignment horizontal="left" vertical="center"/>
    </xf>
    <xf numFmtId="0" fontId="8" fillId="0" borderId="22" xfId="0" applyFont="1" applyFill="1" applyBorder="1" applyAlignment="1">
      <alignment horizontal="left" vertical="center"/>
    </xf>
    <xf numFmtId="0" fontId="17" fillId="0" borderId="2" xfId="0" applyFont="1" applyFill="1" applyBorder="1" applyAlignment="1">
      <alignment horizontal="left" vertical="center"/>
    </xf>
    <xf numFmtId="0" fontId="8" fillId="0" borderId="4" xfId="0" applyFont="1" applyFill="1" applyBorder="1" applyAlignment="1">
      <alignment horizontal="left" vertical="center"/>
    </xf>
    <xf numFmtId="0" fontId="8" fillId="0" borderId="1" xfId="0" applyFont="1" applyFill="1" applyBorder="1" applyAlignment="1">
      <alignment horizontal="left" vertical="center"/>
    </xf>
    <xf numFmtId="0" fontId="8" fillId="0" borderId="0" xfId="0" applyFont="1" applyFill="1" applyAlignment="1">
      <alignment horizontal="left" vertical="center"/>
    </xf>
    <xf numFmtId="0" fontId="9" fillId="0" borderId="8" xfId="0" applyFont="1" applyFill="1" applyBorder="1" applyAlignment="1">
      <alignment horizontal="left" vertical="center" wrapText="1"/>
    </xf>
    <xf numFmtId="0" fontId="8" fillId="0" borderId="0" xfId="0" applyNumberFormat="1" applyFont="1" applyFill="1" applyBorder="1" applyAlignment="1">
      <alignment horizontal="left" vertical="center"/>
    </xf>
    <xf numFmtId="165" fontId="24" fillId="0" borderId="12" xfId="0" applyNumberFormat="1" applyFont="1" applyFill="1" applyBorder="1" applyAlignment="1">
      <alignment horizontal="center" vertical="center" wrapText="1"/>
    </xf>
    <xf numFmtId="165" fontId="22" fillId="0" borderId="4"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xf>
    <xf numFmtId="3" fontId="12" fillId="0" borderId="7" xfId="0" applyNumberFormat="1" applyFont="1" applyFill="1" applyBorder="1" applyAlignment="1">
      <alignment horizontal="center" vertical="center"/>
    </xf>
    <xf numFmtId="0" fontId="12" fillId="0" borderId="7" xfId="0" applyNumberFormat="1"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3"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2" fillId="0" borderId="13" xfId="0" applyFont="1" applyFill="1" applyBorder="1" applyAlignment="1">
      <alignment horizontal="center" vertical="center"/>
    </xf>
    <xf numFmtId="0" fontId="8" fillId="0" borderId="14"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0" xfId="0" applyFont="1" applyFill="1" applyBorder="1" applyAlignment="1">
      <alignment horizontal="center" vertical="center"/>
    </xf>
    <xf numFmtId="0" fontId="0" fillId="0" borderId="0" xfId="0"/>
    <xf numFmtId="0" fontId="9" fillId="0" borderId="0" xfId="0" applyFont="1" applyBorder="1" applyAlignment="1">
      <alignment horizontal="center"/>
    </xf>
    <xf numFmtId="9" fontId="0" fillId="0" borderId="0" xfId="0" applyNumberFormat="1"/>
    <xf numFmtId="165" fontId="8" fillId="0" borderId="0" xfId="0" applyNumberFormat="1" applyFont="1" applyFill="1" applyBorder="1" applyAlignment="1">
      <alignment horizontal="right" indent="1"/>
    </xf>
    <xf numFmtId="3" fontId="8" fillId="0" borderId="0" xfId="0" applyNumberFormat="1" applyFont="1" applyFill="1" applyBorder="1" applyAlignment="1">
      <alignment horizontal="right" indent="1"/>
    </xf>
    <xf numFmtId="3" fontId="8" fillId="0" borderId="0" xfId="0" applyNumberFormat="1" applyFont="1" applyFill="1" applyBorder="1" applyAlignment="1">
      <alignment horizontal="right" vertical="center" indent="1"/>
    </xf>
    <xf numFmtId="0" fontId="8" fillId="0" borderId="0" xfId="0" applyFont="1" applyFill="1" applyBorder="1" applyAlignment="1">
      <alignment horizontal="right" vertical="center" indent="1"/>
    </xf>
    <xf numFmtId="0" fontId="8" fillId="0" borderId="45" xfId="0" applyNumberFormat="1" applyFont="1" applyFill="1" applyBorder="1" applyAlignment="1">
      <alignment horizontal="center" vertical="center" wrapText="1"/>
    </xf>
    <xf numFmtId="9" fontId="5" fillId="0" borderId="0" xfId="0" applyNumberFormat="1" applyFont="1"/>
    <xf numFmtId="0" fontId="8" fillId="0" borderId="0" xfId="0" applyFont="1" applyAlignment="1">
      <alignment horizontal="left" vertical="center"/>
    </xf>
    <xf numFmtId="0" fontId="8" fillId="0" borderId="40" xfId="0" quotePrefix="1" applyNumberFormat="1" applyFont="1" applyFill="1" applyBorder="1" applyAlignment="1">
      <alignment vertical="center"/>
    </xf>
    <xf numFmtId="0" fontId="18" fillId="0" borderId="0" xfId="0" applyFont="1" applyFill="1" applyBorder="1" applyAlignment="1">
      <alignment horizontal="center" vertical="center"/>
    </xf>
    <xf numFmtId="0" fontId="18" fillId="0" borderId="19" xfId="0" applyFont="1" applyFill="1" applyBorder="1" applyAlignment="1">
      <alignment horizontal="center" vertical="center" wrapText="1"/>
    </xf>
    <xf numFmtId="0" fontId="8" fillId="0" borderId="0" xfId="0" applyFont="1" applyAlignment="1">
      <alignment horizontal="left" vertical="center"/>
    </xf>
    <xf numFmtId="0" fontId="7" fillId="0" borderId="22" xfId="0" applyNumberFormat="1" applyFont="1" applyFill="1" applyBorder="1" applyAlignment="1">
      <alignment horizontal="right" vertical="center" indent="1"/>
    </xf>
    <xf numFmtId="0" fontId="7" fillId="2" borderId="22" xfId="0" applyNumberFormat="1" applyFont="1" applyFill="1" applyBorder="1" applyAlignment="1">
      <alignment horizontal="right" vertical="center" indent="1"/>
    </xf>
    <xf numFmtId="0" fontId="7" fillId="0" borderId="5" xfId="0" applyNumberFormat="1" applyFont="1" applyFill="1" applyBorder="1" applyAlignment="1">
      <alignment horizontal="right" vertical="center" indent="1"/>
    </xf>
    <xf numFmtId="0" fontId="17" fillId="0" borderId="1" xfId="0" applyNumberFormat="1" applyFont="1" applyFill="1" applyBorder="1" applyAlignment="1">
      <alignment horizontal="right" vertical="center" indent="1"/>
    </xf>
    <xf numFmtId="0" fontId="8" fillId="0" borderId="0" xfId="7" applyNumberFormat="1" applyFont="1" applyFill="1"/>
    <xf numFmtId="0" fontId="44" fillId="0" borderId="0" xfId="7" applyNumberFormat="1" applyFont="1"/>
    <xf numFmtId="0" fontId="44" fillId="0" borderId="0" xfId="0" applyFont="1"/>
    <xf numFmtId="3" fontId="18" fillId="0" borderId="4" xfId="7" applyNumberFormat="1" applyFont="1" applyBorder="1"/>
    <xf numFmtId="3" fontId="18" fillId="0" borderId="5" xfId="7" applyNumberFormat="1" applyFont="1" applyBorder="1"/>
    <xf numFmtId="3" fontId="18" fillId="0" borderId="1" xfId="7" applyNumberFormat="1" applyFont="1" applyBorder="1"/>
    <xf numFmtId="0" fontId="44" fillId="0" borderId="0" xfId="0" applyFont="1" applyFill="1"/>
    <xf numFmtId="0" fontId="18" fillId="0" borderId="0" xfId="7" applyNumberFormat="1" applyFont="1" applyFill="1"/>
    <xf numFmtId="0" fontId="44" fillId="0" borderId="0" xfId="7" applyNumberFormat="1" applyFont="1" applyFill="1"/>
    <xf numFmtId="9" fontId="44" fillId="0" borderId="0" xfId="7" applyFont="1" applyFill="1"/>
    <xf numFmtId="0" fontId="18" fillId="0" borderId="0" xfId="0" applyFont="1"/>
    <xf numFmtId="0" fontId="8" fillId="0" borderId="1" xfId="0" applyFont="1" applyBorder="1" applyAlignment="1">
      <alignment horizontal="right"/>
    </xf>
    <xf numFmtId="0" fontId="19" fillId="0" borderId="32" xfId="0" applyFont="1" applyBorder="1" applyAlignment="1">
      <alignment horizontal="center" vertical="top" wrapText="1"/>
    </xf>
    <xf numFmtId="0" fontId="8" fillId="0" borderId="0" xfId="0" applyFont="1" applyAlignment="1">
      <alignment wrapText="1"/>
    </xf>
    <xf numFmtId="0" fontId="19" fillId="0" borderId="36" xfId="0" applyFont="1" applyBorder="1" applyAlignment="1">
      <alignment horizontal="center" vertical="top" wrapText="1"/>
    </xf>
    <xf numFmtId="0" fontId="8" fillId="0" borderId="4" xfId="0" applyFont="1" applyBorder="1"/>
    <xf numFmtId="0" fontId="9" fillId="0" borderId="5" xfId="0" applyFont="1" applyBorder="1"/>
    <xf numFmtId="0" fontId="8" fillId="0" borderId="5" xfId="0" applyFont="1" applyBorder="1" applyAlignment="1"/>
    <xf numFmtId="0" fontId="0" fillId="0" borderId="1" xfId="0" applyBorder="1"/>
    <xf numFmtId="0" fontId="8" fillId="0" borderId="0" xfId="0" applyFont="1" applyAlignment="1">
      <alignment horizontal="left" vertical="center"/>
    </xf>
    <xf numFmtId="3" fontId="8" fillId="0" borderId="0" xfId="0" applyNumberFormat="1" applyFont="1"/>
    <xf numFmtId="3" fontId="8" fillId="0" borderId="8" xfId="0" applyNumberFormat="1" applyFont="1" applyFill="1" applyBorder="1" applyAlignment="1">
      <alignment horizontal="right" indent="1"/>
    </xf>
    <xf numFmtId="0" fontId="8" fillId="0" borderId="4" xfId="0" applyNumberFormat="1" applyFont="1" applyFill="1" applyBorder="1" applyAlignment="1">
      <alignment horizontal="left" vertical="center"/>
    </xf>
    <xf numFmtId="0" fontId="8" fillId="0" borderId="5" xfId="0" applyNumberFormat="1" applyFont="1" applyFill="1" applyBorder="1" applyAlignment="1">
      <alignment horizontal="left" vertical="center"/>
    </xf>
    <xf numFmtId="0" fontId="8" fillId="0" borderId="5" xfId="0" quotePrefix="1" applyNumberFormat="1" applyFont="1" applyFill="1" applyBorder="1" applyAlignment="1">
      <alignment horizontal="left" vertical="center"/>
    </xf>
    <xf numFmtId="0" fontId="9" fillId="0" borderId="5" xfId="0"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8" fillId="0" borderId="45" xfId="7" applyNumberFormat="1" applyFont="1" applyFill="1" applyBorder="1" applyAlignment="1">
      <alignment horizontal="center" vertical="center" wrapText="1"/>
    </xf>
    <xf numFmtId="1" fontId="8" fillId="0" borderId="10" xfId="0" applyNumberFormat="1" applyFont="1" applyFill="1" applyBorder="1" applyAlignment="1">
      <alignment horizontal="center" vertical="center"/>
    </xf>
    <xf numFmtId="1" fontId="8" fillId="0" borderId="8" xfId="0" applyNumberFormat="1" applyFont="1" applyFill="1" applyBorder="1" applyAlignment="1">
      <alignment horizontal="center" vertical="center"/>
    </xf>
    <xf numFmtId="0" fontId="8" fillId="0" borderId="8" xfId="0" applyFont="1" applyFill="1" applyBorder="1" applyAlignment="1">
      <alignment horizontal="center" vertical="center"/>
    </xf>
    <xf numFmtId="165" fontId="8" fillId="0" borderId="9" xfId="0" applyNumberFormat="1" applyFont="1" applyFill="1" applyBorder="1" applyAlignment="1">
      <alignment horizontal="right" indent="1"/>
    </xf>
    <xf numFmtId="0" fontId="20" fillId="0" borderId="2" xfId="0" applyFont="1" applyFill="1" applyBorder="1" applyAlignment="1">
      <alignment horizontal="center" vertical="center"/>
    </xf>
    <xf numFmtId="165" fontId="20" fillId="0" borderId="1" xfId="0" applyNumberFormat="1" applyFont="1" applyFill="1" applyBorder="1" applyAlignment="1">
      <alignment horizontal="right" vertical="center" indent="1"/>
    </xf>
    <xf numFmtId="0" fontId="8" fillId="0" borderId="11" xfId="0" applyFont="1" applyBorder="1"/>
    <xf numFmtId="0" fontId="8" fillId="0" borderId="3" xfId="7" applyNumberFormat="1" applyFont="1" applyFill="1" applyBorder="1" applyAlignment="1">
      <alignment horizontal="right" vertical="center"/>
    </xf>
    <xf numFmtId="0" fontId="8" fillId="0" borderId="1" xfId="0" applyFont="1" applyBorder="1"/>
    <xf numFmtId="3" fontId="5" fillId="0" borderId="0" xfId="0" applyNumberFormat="1" applyFont="1" applyFill="1"/>
    <xf numFmtId="165" fontId="0" fillId="0" borderId="0" xfId="0" applyNumberFormat="1"/>
    <xf numFmtId="0" fontId="9" fillId="0" borderId="0" xfId="0" applyFont="1" applyFill="1" applyBorder="1" applyAlignment="1"/>
    <xf numFmtId="3" fontId="12" fillId="0" borderId="1" xfId="0" applyNumberFormat="1" applyFont="1" applyFill="1" applyBorder="1" applyAlignment="1">
      <alignment horizontal="center" vertical="center"/>
    </xf>
    <xf numFmtId="164" fontId="3" fillId="0" borderId="0" xfId="7" applyNumberFormat="1" applyFont="1" applyAlignment="1">
      <alignment horizontal="center" vertical="center"/>
    </xf>
    <xf numFmtId="164" fontId="0" fillId="0" borderId="0" xfId="7" applyNumberFormat="1" applyFont="1" applyAlignment="1">
      <alignment horizontal="center" vertical="center"/>
    </xf>
    <xf numFmtId="164" fontId="8" fillId="0" borderId="0" xfId="7" applyNumberFormat="1" applyFont="1" applyAlignment="1">
      <alignment horizontal="center" vertical="center"/>
    </xf>
    <xf numFmtId="0" fontId="21" fillId="0" borderId="0" xfId="0" applyFont="1" applyAlignment="1">
      <alignment horizontal="right" vertical="center" indent="1"/>
    </xf>
    <xf numFmtId="0" fontId="21" fillId="0" borderId="4" xfId="0" applyFont="1" applyBorder="1" applyAlignment="1">
      <alignment horizontal="right" vertical="center" indent="1"/>
    </xf>
    <xf numFmtId="0" fontId="21" fillId="0" borderId="5" xfId="0" applyFont="1" applyBorder="1" applyAlignment="1">
      <alignment horizontal="right" vertical="center" indent="1"/>
    </xf>
    <xf numFmtId="0" fontId="20" fillId="0" borderId="2" xfId="0" applyNumberFormat="1" applyFont="1" applyFill="1" applyBorder="1" applyAlignment="1">
      <alignment horizontal="left" vertical="center" wrapText="1"/>
    </xf>
    <xf numFmtId="3" fontId="20" fillId="0" borderId="2" xfId="0" applyNumberFormat="1" applyFont="1" applyFill="1" applyBorder="1" applyAlignment="1">
      <alignment horizontal="right" vertical="center" indent="1"/>
    </xf>
    <xf numFmtId="3" fontId="20" fillId="0" borderId="16" xfId="0" applyNumberFormat="1" applyFont="1" applyFill="1" applyBorder="1" applyAlignment="1">
      <alignment horizontal="right" vertical="center" indent="1"/>
    </xf>
    <xf numFmtId="3" fontId="20" fillId="0" borderId="1" xfId="0" applyNumberFormat="1" applyFont="1" applyFill="1" applyBorder="1" applyAlignment="1">
      <alignment horizontal="right" vertical="center" indent="1"/>
    </xf>
    <xf numFmtId="0" fontId="8" fillId="0" borderId="59" xfId="0" applyNumberFormat="1" applyFont="1" applyFill="1" applyBorder="1" applyAlignment="1">
      <alignment horizontal="center" vertical="center" wrapText="1"/>
    </xf>
    <xf numFmtId="0" fontId="12" fillId="0" borderId="6" xfId="0" applyNumberFormat="1" applyFont="1" applyFill="1" applyBorder="1" applyAlignment="1">
      <alignment horizontal="left" vertical="center" wrapText="1"/>
    </xf>
    <xf numFmtId="0" fontId="8" fillId="0" borderId="58" xfId="0" applyNumberFormat="1" applyFont="1" applyFill="1" applyBorder="1" applyAlignment="1">
      <alignment horizontal="center" vertical="center" wrapText="1"/>
    </xf>
    <xf numFmtId="0" fontId="12" fillId="0" borderId="8" xfId="0" applyNumberFormat="1" applyFont="1" applyFill="1" applyBorder="1" applyAlignment="1">
      <alignment horizontal="left" vertical="center" wrapText="1"/>
    </xf>
    <xf numFmtId="0" fontId="12" fillId="0" borderId="5" xfId="0" applyNumberFormat="1" applyFont="1" applyFill="1" applyBorder="1" applyAlignment="1">
      <alignment horizontal="left" vertical="center" wrapText="1"/>
    </xf>
    <xf numFmtId="0" fontId="8" fillId="0" borderId="10" xfId="0" applyNumberFormat="1" applyFont="1" applyFill="1" applyBorder="1" applyAlignment="1">
      <alignment horizontal="left" vertical="center"/>
    </xf>
    <xf numFmtId="0" fontId="8" fillId="0" borderId="0" xfId="0" applyFont="1" applyAlignment="1">
      <alignment horizontal="left" vertical="center"/>
    </xf>
    <xf numFmtId="0" fontId="8" fillId="0" borderId="40" xfId="0" applyFont="1" applyFill="1" applyBorder="1" applyAlignment="1">
      <alignment vertical="center"/>
    </xf>
    <xf numFmtId="0" fontId="9" fillId="0" borderId="0" xfId="0" applyFont="1" applyAlignment="1"/>
    <xf numFmtId="3" fontId="8" fillId="0" borderId="7" xfId="0" applyNumberFormat="1" applyFont="1" applyFill="1" applyBorder="1" applyAlignment="1">
      <alignment horizontal="left" indent="1"/>
    </xf>
    <xf numFmtId="3" fontId="8" fillId="0" borderId="7" xfId="7" applyNumberFormat="1" applyFont="1" applyBorder="1" applyAlignment="1">
      <alignment horizontal="left" indent="1"/>
    </xf>
    <xf numFmtId="3" fontId="8" fillId="0" borderId="7" xfId="0" applyNumberFormat="1" applyFont="1" applyBorder="1" applyAlignment="1">
      <alignment horizontal="left" indent="1"/>
    </xf>
    <xf numFmtId="3" fontId="8" fillId="0" borderId="7" xfId="0" applyNumberFormat="1" applyFont="1" applyBorder="1" applyAlignment="1">
      <alignment horizontal="left" vertical="center" indent="1"/>
    </xf>
    <xf numFmtId="3" fontId="8" fillId="0" borderId="7" xfId="7" applyNumberFormat="1" applyFont="1" applyBorder="1"/>
    <xf numFmtId="0" fontId="8" fillId="0" borderId="7" xfId="0" applyFont="1" applyFill="1" applyBorder="1"/>
    <xf numFmtId="0" fontId="0" fillId="0" borderId="7" xfId="0" applyBorder="1"/>
    <xf numFmtId="0" fontId="0" fillId="0" borderId="0" xfId="0" applyFill="1"/>
    <xf numFmtId="165" fontId="20" fillId="0" borderId="16" xfId="0" applyNumberFormat="1" applyFont="1" applyFill="1" applyBorder="1" applyAlignment="1">
      <alignment horizontal="right" vertical="center" indent="1"/>
    </xf>
    <xf numFmtId="165" fontId="8" fillId="0" borderId="8" xfId="0" applyNumberFormat="1" applyFont="1" applyFill="1" applyBorder="1" applyAlignment="1">
      <alignment horizontal="right" vertical="center"/>
    </xf>
    <xf numFmtId="0" fontId="9" fillId="0" borderId="48" xfId="0" applyFont="1" applyFill="1" applyBorder="1" applyAlignment="1"/>
    <xf numFmtId="0" fontId="9" fillId="0" borderId="7" xfId="0" applyFont="1" applyBorder="1"/>
    <xf numFmtId="165" fontId="7" fillId="0" borderId="0" xfId="0" applyNumberFormat="1" applyFont="1" applyFill="1" applyBorder="1" applyAlignment="1">
      <alignment horizontal="right" vertical="center" indent="1"/>
    </xf>
    <xf numFmtId="0" fontId="9" fillId="0" borderId="26" xfId="0" applyFont="1" applyBorder="1" applyAlignment="1">
      <alignment horizontal="center"/>
    </xf>
    <xf numFmtId="10" fontId="8" fillId="0" borderId="0" xfId="7" applyNumberFormat="1" applyFont="1" applyAlignment="1">
      <alignment horizontal="left" vertical="center"/>
    </xf>
    <xf numFmtId="0" fontId="9" fillId="0" borderId="26" xfId="0" applyFont="1" applyBorder="1" applyAlignment="1">
      <alignment horizontal="center"/>
    </xf>
    <xf numFmtId="3" fontId="18" fillId="0" borderId="10" xfId="7" applyNumberFormat="1" applyFont="1" applyBorder="1"/>
    <xf numFmtId="3" fontId="18" fillId="0" borderId="8" xfId="7" applyNumberFormat="1" applyFont="1" applyBorder="1"/>
    <xf numFmtId="3" fontId="18" fillId="0" borderId="2" xfId="7" applyNumberFormat="1" applyFont="1" applyBorder="1"/>
    <xf numFmtId="0" fontId="9" fillId="0" borderId="36" xfId="0" quotePrefix="1" applyNumberFormat="1" applyFont="1" applyFill="1" applyBorder="1" applyAlignment="1">
      <alignment horizontal="center"/>
    </xf>
    <xf numFmtId="3" fontId="8" fillId="0" borderId="5" xfId="0" applyNumberFormat="1" applyFont="1" applyBorder="1"/>
    <xf numFmtId="165" fontId="9" fillId="0" borderId="60" xfId="0" applyNumberFormat="1" applyFont="1" applyFill="1" applyBorder="1" applyAlignment="1"/>
    <xf numFmtId="165" fontId="24" fillId="0" borderId="45" xfId="0" applyNumberFormat="1" applyFont="1" applyFill="1" applyBorder="1" applyAlignment="1">
      <alignment horizontal="center" vertical="center" wrapText="1"/>
    </xf>
    <xf numFmtId="165" fontId="22" fillId="0" borderId="9" xfId="0" applyNumberFormat="1" applyFont="1" applyFill="1" applyBorder="1" applyAlignment="1">
      <alignment horizontal="center" vertical="center"/>
    </xf>
    <xf numFmtId="165" fontId="22" fillId="0" borderId="1" xfId="0" applyNumberFormat="1" applyFont="1" applyFill="1" applyBorder="1" applyAlignment="1">
      <alignment horizontal="center" vertical="center"/>
    </xf>
    <xf numFmtId="165" fontId="22" fillId="0" borderId="7" xfId="0" applyNumberFormat="1" applyFont="1" applyFill="1" applyBorder="1" applyAlignment="1">
      <alignment horizontal="center" vertical="center"/>
    </xf>
    <xf numFmtId="0" fontId="9" fillId="0" borderId="48" xfId="0" applyFont="1" applyFill="1" applyBorder="1" applyAlignment="1">
      <alignment horizontal="left"/>
    </xf>
    <xf numFmtId="0" fontId="8" fillId="0" borderId="7" xfId="0" applyFont="1" applyBorder="1" applyAlignment="1">
      <alignment vertical="center"/>
    </xf>
    <xf numFmtId="3" fontId="8" fillId="0" borderId="9" xfId="0" applyNumberFormat="1" applyFont="1" applyFill="1" applyBorder="1" applyAlignment="1">
      <alignment horizontal="right" vertical="center" wrapText="1" indent="1"/>
    </xf>
    <xf numFmtId="165" fontId="8" fillId="0" borderId="8" xfId="0" applyNumberFormat="1" applyFont="1" applyFill="1" applyBorder="1" applyAlignment="1">
      <alignment horizontal="right" vertical="center" wrapText="1" indent="1"/>
    </xf>
    <xf numFmtId="0" fontId="3" fillId="0" borderId="0" xfId="0" applyFont="1" applyFill="1"/>
    <xf numFmtId="165" fontId="8" fillId="0" borderId="9" xfId="0" applyNumberFormat="1" applyFont="1" applyFill="1" applyBorder="1" applyAlignment="1">
      <alignment horizontal="right" vertical="center" indent="1"/>
    </xf>
    <xf numFmtId="165" fontId="8" fillId="0" borderId="22" xfId="0" applyNumberFormat="1" applyFont="1" applyFill="1" applyBorder="1" applyAlignment="1">
      <alignment horizontal="right" vertical="center" indent="1"/>
    </xf>
    <xf numFmtId="0" fontId="8" fillId="0" borderId="22" xfId="0" applyNumberFormat="1" applyFont="1" applyFill="1" applyBorder="1" applyAlignment="1">
      <alignment horizontal="right" vertical="center" indent="1"/>
    </xf>
    <xf numFmtId="0" fontId="8" fillId="0" borderId="0" xfId="0" applyFont="1" applyFill="1" applyAlignment="1"/>
    <xf numFmtId="0" fontId="19" fillId="0" borderId="44" xfId="0" applyFont="1" applyFill="1" applyBorder="1" applyAlignment="1">
      <alignment horizontal="center" vertical="top" wrapText="1"/>
    </xf>
    <xf numFmtId="0" fontId="18" fillId="0" borderId="4" xfId="0" applyFont="1" applyFill="1" applyBorder="1" applyAlignment="1">
      <alignment horizontal="right" vertical="top" wrapText="1"/>
    </xf>
    <xf numFmtId="0" fontId="18" fillId="0" borderId="10" xfId="0" applyFont="1" applyFill="1" applyBorder="1" applyAlignment="1">
      <alignment horizontal="right" vertical="top" wrapText="1"/>
    </xf>
    <xf numFmtId="0" fontId="8" fillId="0" borderId="5" xfId="0" applyFont="1" applyFill="1" applyBorder="1" applyAlignment="1">
      <alignment vertical="top" wrapText="1"/>
    </xf>
    <xf numFmtId="0" fontId="8" fillId="0" borderId="8" xfId="0" applyFont="1" applyFill="1" applyBorder="1" applyAlignment="1">
      <alignment vertical="top" wrapText="1"/>
    </xf>
    <xf numFmtId="0" fontId="8" fillId="0" borderId="8" xfId="0" applyFont="1" applyFill="1" applyBorder="1"/>
    <xf numFmtId="3" fontId="18" fillId="0" borderId="7" xfId="7" applyNumberFormat="1" applyFont="1" applyFill="1" applyBorder="1"/>
    <xf numFmtId="166" fontId="20" fillId="0" borderId="1" xfId="0" applyNumberFormat="1" applyFont="1" applyFill="1" applyBorder="1" applyAlignment="1">
      <alignment horizontal="right" vertical="center" indent="1"/>
    </xf>
    <xf numFmtId="165" fontId="12" fillId="0" borderId="1" xfId="0" applyNumberFormat="1" applyFont="1" applyFill="1" applyBorder="1" applyAlignment="1">
      <alignment horizontal="right" vertical="center" indent="1"/>
    </xf>
    <xf numFmtId="3" fontId="8" fillId="0" borderId="10" xfId="0" applyNumberFormat="1" applyFont="1" applyBorder="1" applyAlignment="1">
      <alignment horizontal="right" vertical="center" indent="1"/>
    </xf>
    <xf numFmtId="3" fontId="8" fillId="0" borderId="8" xfId="0" applyNumberFormat="1" applyFont="1" applyBorder="1" applyAlignment="1">
      <alignment horizontal="right" vertical="center" indent="1"/>
    </xf>
    <xf numFmtId="3" fontId="8" fillId="0" borderId="10" xfId="0" applyNumberFormat="1" applyFont="1" applyFill="1" applyBorder="1" applyAlignment="1">
      <alignment horizontal="right" vertical="center" indent="1"/>
    </xf>
    <xf numFmtId="0" fontId="8" fillId="0" borderId="15" xfId="0" applyFont="1" applyFill="1" applyBorder="1" applyAlignment="1">
      <alignment horizontal="right" vertical="center" indent="1"/>
    </xf>
    <xf numFmtId="165" fontId="22" fillId="0" borderId="4" xfId="0" applyNumberFormat="1" applyFont="1" applyFill="1" applyBorder="1" applyAlignment="1">
      <alignment horizontal="right" vertical="center" indent="1"/>
    </xf>
    <xf numFmtId="0" fontId="8" fillId="0" borderId="11" xfId="0" applyFont="1" applyFill="1" applyBorder="1" applyAlignment="1">
      <alignment horizontal="right" vertical="center" indent="1"/>
    </xf>
    <xf numFmtId="165" fontId="22" fillId="0" borderId="8" xfId="0" applyNumberFormat="1" applyFont="1" applyFill="1" applyBorder="1" applyAlignment="1">
      <alignment horizontal="right" vertical="center" indent="1"/>
    </xf>
    <xf numFmtId="165" fontId="22" fillId="0" borderId="5" xfId="0" applyNumberFormat="1" applyFont="1" applyFill="1" applyBorder="1" applyAlignment="1">
      <alignment horizontal="right" vertical="center" indent="1"/>
    </xf>
    <xf numFmtId="0" fontId="8" fillId="0" borderId="9" xfId="0" applyFont="1" applyFill="1" applyBorder="1" applyAlignment="1">
      <alignment horizontal="right" vertical="center" indent="1"/>
    </xf>
    <xf numFmtId="165" fontId="22" fillId="0" borderId="1" xfId="0" applyNumberFormat="1" applyFont="1" applyFill="1" applyBorder="1" applyAlignment="1">
      <alignment horizontal="right" vertical="center" indent="1"/>
    </xf>
    <xf numFmtId="3" fontId="20" fillId="0" borderId="3" xfId="0" applyNumberFormat="1" applyFont="1" applyFill="1" applyBorder="1" applyAlignment="1">
      <alignment horizontal="right" vertical="center" indent="1"/>
    </xf>
    <xf numFmtId="165" fontId="22" fillId="0" borderId="2" xfId="0" applyNumberFormat="1" applyFont="1" applyFill="1" applyBorder="1" applyAlignment="1">
      <alignment horizontal="right" vertical="center" indent="1"/>
    </xf>
    <xf numFmtId="0" fontId="8" fillId="0" borderId="5" xfId="0" applyFont="1" applyFill="1" applyBorder="1" applyAlignment="1">
      <alignment horizontal="right" vertical="center" indent="1"/>
    </xf>
    <xf numFmtId="165" fontId="24" fillId="0" borderId="5" xfId="0" applyNumberFormat="1" applyFont="1" applyFill="1" applyBorder="1" applyAlignment="1">
      <alignment horizontal="right" vertical="center" indent="1"/>
    </xf>
    <xf numFmtId="165" fontId="45" fillId="0" borderId="1" xfId="0" applyNumberFormat="1" applyFont="1" applyFill="1" applyBorder="1" applyAlignment="1">
      <alignment horizontal="right" vertical="center" indent="1"/>
    </xf>
    <xf numFmtId="165" fontId="8" fillId="0" borderId="1" xfId="0" applyNumberFormat="1" applyFont="1" applyFill="1" applyBorder="1" applyAlignment="1">
      <alignment vertical="center" wrapText="1"/>
    </xf>
    <xf numFmtId="165" fontId="8" fillId="0" borderId="5" xfId="0" applyNumberFormat="1" applyFont="1" applyFill="1" applyBorder="1" applyAlignment="1">
      <alignment horizontal="center" vertical="center" wrapText="1"/>
    </xf>
    <xf numFmtId="0" fontId="9" fillId="0" borderId="60" xfId="0" applyFont="1" applyFill="1" applyBorder="1" applyAlignment="1"/>
    <xf numFmtId="0" fontId="8" fillId="0" borderId="7" xfId="0" applyFont="1" applyFill="1" applyBorder="1" applyAlignment="1">
      <alignment vertical="top"/>
    </xf>
    <xf numFmtId="3" fontId="47" fillId="2" borderId="23" xfId="0" applyNumberFormat="1" applyFont="1" applyFill="1" applyBorder="1" applyAlignment="1">
      <alignment horizontal="right" vertical="center" indent="1"/>
    </xf>
    <xf numFmtId="165" fontId="47" fillId="2" borderId="22" xfId="0" applyNumberFormat="1" applyFont="1" applyFill="1" applyBorder="1" applyAlignment="1">
      <alignment horizontal="right" vertical="center" wrapText="1" indent="1"/>
    </xf>
    <xf numFmtId="0" fontId="48" fillId="2" borderId="0" xfId="0" applyFont="1" applyFill="1"/>
    <xf numFmtId="165" fontId="47" fillId="2" borderId="5" xfId="0" applyNumberFormat="1" applyFont="1" applyFill="1" applyBorder="1" applyAlignment="1">
      <alignment horizontal="right" vertical="center" indent="1"/>
    </xf>
    <xf numFmtId="165" fontId="47" fillId="2" borderId="0" xfId="0" applyNumberFormat="1" applyFont="1" applyFill="1" applyBorder="1" applyAlignment="1">
      <alignment horizontal="right" vertical="center" indent="1"/>
    </xf>
    <xf numFmtId="0" fontId="50" fillId="0" borderId="0" xfId="0" applyFont="1"/>
    <xf numFmtId="0" fontId="49" fillId="0" borderId="0" xfId="0" applyFont="1"/>
    <xf numFmtId="0" fontId="0" fillId="0" borderId="0" xfId="0" applyAlignment="1">
      <alignment wrapText="1"/>
    </xf>
    <xf numFmtId="0" fontId="8" fillId="0" borderId="61" xfId="0" applyFont="1" applyBorder="1" applyAlignment="1">
      <alignment wrapText="1"/>
    </xf>
    <xf numFmtId="0" fontId="8" fillId="0" borderId="62" xfId="0" applyFont="1" applyBorder="1"/>
    <xf numFmtId="0" fontId="8" fillId="0" borderId="63" xfId="0" applyFont="1" applyBorder="1"/>
    <xf numFmtId="49" fontId="46" fillId="0" borderId="64" xfId="0" applyNumberFormat="1" applyFont="1" applyBorder="1" applyAlignment="1">
      <alignment horizontal="center" vertical="top" wrapText="1"/>
    </xf>
    <xf numFmtId="49" fontId="46" fillId="0" borderId="5" xfId="0" applyNumberFormat="1" applyFont="1" applyFill="1" applyBorder="1"/>
    <xf numFmtId="49" fontId="8" fillId="0" borderId="64" xfId="0" applyNumberFormat="1" applyFont="1" applyBorder="1" applyAlignment="1">
      <alignment horizontal="center" vertical="top" wrapText="1"/>
    </xf>
    <xf numFmtId="49" fontId="8" fillId="0" borderId="5" xfId="0" applyNumberFormat="1" applyFont="1" applyFill="1" applyBorder="1" applyAlignment="1">
      <alignment horizontal="right" vertical="center" indent="1"/>
    </xf>
    <xf numFmtId="49" fontId="46" fillId="0" borderId="5" xfId="0" applyNumberFormat="1" applyFont="1" applyFill="1" applyBorder="1" applyAlignment="1">
      <alignment horizontal="right" vertical="center" indent="1"/>
    </xf>
    <xf numFmtId="0" fontId="46" fillId="0" borderId="64" xfId="0" applyFont="1" applyBorder="1" applyAlignment="1">
      <alignment horizontal="center" vertical="top" wrapText="1"/>
    </xf>
    <xf numFmtId="0" fontId="8" fillId="0" borderId="64" xfId="0" applyFont="1" applyBorder="1" applyAlignment="1">
      <alignment horizontal="center" vertical="top" wrapText="1"/>
    </xf>
    <xf numFmtId="0" fontId="8" fillId="0" borderId="65" xfId="0" applyFont="1" applyBorder="1"/>
    <xf numFmtId="49" fontId="46" fillId="0" borderId="1" xfId="0" applyNumberFormat="1" applyFont="1" applyFill="1" applyBorder="1"/>
    <xf numFmtId="49" fontId="8" fillId="0" borderId="1" xfId="0" applyNumberFormat="1" applyFont="1" applyFill="1" applyBorder="1" applyAlignment="1">
      <alignment horizontal="right" vertical="center" indent="1"/>
    </xf>
    <xf numFmtId="49" fontId="46" fillId="0" borderId="0" xfId="0" applyNumberFormat="1" applyFont="1" applyFill="1" applyBorder="1"/>
    <xf numFmtId="49" fontId="8" fillId="0" borderId="0" xfId="0" applyNumberFormat="1" applyFont="1" applyFill="1" applyBorder="1" applyAlignment="1">
      <alignment horizontal="right" vertical="center" indent="1"/>
    </xf>
    <xf numFmtId="0" fontId="0" fillId="0" borderId="0" xfId="0" applyBorder="1"/>
    <xf numFmtId="0" fontId="8" fillId="0" borderId="0" xfId="0" applyNumberFormat="1" applyFont="1"/>
    <xf numFmtId="9" fontId="8" fillId="0" borderId="0" xfId="7" applyFont="1" applyFill="1"/>
    <xf numFmtId="0" fontId="8" fillId="0" borderId="0" xfId="0" applyFont="1" applyFill="1" applyAlignment="1">
      <alignment horizontal="center"/>
    </xf>
    <xf numFmtId="9" fontId="8" fillId="0" borderId="0" xfId="7" applyFont="1" applyFill="1" applyAlignment="1">
      <alignment horizontal="center"/>
    </xf>
    <xf numFmtId="164" fontId="8" fillId="0" borderId="0" xfId="7" applyNumberFormat="1" applyFont="1" applyFill="1"/>
    <xf numFmtId="164" fontId="5" fillId="0" borderId="0" xfId="0" applyNumberFormat="1" applyFont="1" applyFill="1"/>
    <xf numFmtId="3" fontId="8" fillId="0" borderId="0" xfId="7" applyNumberFormat="1" applyFont="1" applyFill="1"/>
    <xf numFmtId="0" fontId="8" fillId="0" borderId="0" xfId="0" applyNumberFormat="1" applyFont="1" applyFill="1"/>
    <xf numFmtId="0" fontId="5" fillId="0" borderId="0" xfId="0" applyFont="1" applyFill="1" applyAlignment="1">
      <alignment vertical="center"/>
    </xf>
    <xf numFmtId="3" fontId="8" fillId="0" borderId="0" xfId="0" applyNumberFormat="1" applyFont="1" applyFill="1" applyAlignment="1">
      <alignment horizontal="center"/>
    </xf>
    <xf numFmtId="0" fontId="8" fillId="0" borderId="0" xfId="7" applyNumberFormat="1" applyFont="1" applyFill="1" applyAlignment="1">
      <alignment horizontal="center"/>
    </xf>
    <xf numFmtId="164" fontId="8" fillId="0" borderId="0" xfId="7" applyNumberFormat="1" applyFont="1" applyFill="1" applyAlignment="1">
      <alignment horizontal="center"/>
    </xf>
    <xf numFmtId="3" fontId="8" fillId="0" borderId="4" xfId="0" applyNumberFormat="1" applyFont="1" applyBorder="1"/>
    <xf numFmtId="0" fontId="8" fillId="0" borderId="0" xfId="0" applyFont="1" applyAlignment="1">
      <alignment horizontal="left" vertical="center"/>
    </xf>
    <xf numFmtId="165" fontId="8" fillId="0" borderId="11" xfId="0" applyNumberFormat="1" applyFont="1" applyFill="1" applyBorder="1" applyAlignment="1">
      <alignment horizontal="right" indent="1"/>
    </xf>
    <xf numFmtId="165" fontId="20" fillId="0" borderId="3" xfId="0" applyNumberFormat="1" applyFont="1" applyFill="1" applyBorder="1" applyAlignment="1">
      <alignment horizontal="right" vertical="center" indent="1"/>
    </xf>
    <xf numFmtId="0" fontId="9" fillId="0" borderId="0" xfId="0" applyFont="1" applyBorder="1" applyAlignment="1">
      <alignment vertical="center" wrapText="1"/>
    </xf>
    <xf numFmtId="0" fontId="8" fillId="0" borderId="0" xfId="0" applyFont="1" applyFill="1" applyAlignment="1">
      <alignment horizontal="left" vertical="center"/>
    </xf>
    <xf numFmtId="0" fontId="8" fillId="0" borderId="0" xfId="0" applyFont="1" applyBorder="1" applyAlignment="1">
      <alignment horizontal="left" vertical="center"/>
    </xf>
    <xf numFmtId="0" fontId="8" fillId="0" borderId="0" xfId="0" applyFont="1" applyAlignment="1">
      <alignment horizontal="left" vertical="center"/>
    </xf>
    <xf numFmtId="0" fontId="8" fillId="0" borderId="15" xfId="0" applyFont="1" applyFill="1" applyBorder="1" applyAlignment="1">
      <alignment horizontal="left"/>
    </xf>
    <xf numFmtId="0" fontId="12" fillId="0" borderId="4" xfId="0" applyFont="1" applyFill="1" applyBorder="1" applyAlignment="1">
      <alignment vertical="center" wrapText="1"/>
    </xf>
    <xf numFmtId="0" fontId="12" fillId="0" borderId="5" xfId="0" applyFont="1" applyFill="1" applyBorder="1" applyAlignment="1">
      <alignment vertical="center" wrapText="1"/>
    </xf>
    <xf numFmtId="0" fontId="12" fillId="0" borderId="14" xfId="0" applyFont="1" applyFill="1" applyBorder="1" applyAlignment="1">
      <alignment vertical="center" wrapText="1"/>
    </xf>
    <xf numFmtId="0" fontId="12" fillId="0" borderId="13" xfId="0" applyFont="1" applyFill="1" applyBorder="1" applyAlignment="1">
      <alignment vertical="center" wrapText="1"/>
    </xf>
    <xf numFmtId="0" fontId="12" fillId="0" borderId="1" xfId="0" applyFont="1" applyFill="1" applyBorder="1" applyAlignment="1">
      <alignment vertical="center" wrapText="1"/>
    </xf>
    <xf numFmtId="0" fontId="9" fillId="0" borderId="48" xfId="0" applyFont="1" applyFill="1" applyBorder="1" applyAlignment="1">
      <alignment horizontal="left"/>
    </xf>
    <xf numFmtId="0" fontId="9" fillId="0" borderId="0" xfId="0" applyFont="1" applyAlignment="1">
      <alignment horizontal="left"/>
    </xf>
    <xf numFmtId="0" fontId="8" fillId="0" borderId="15" xfId="0" applyFont="1" applyBorder="1" applyAlignment="1">
      <alignment horizontal="left"/>
    </xf>
    <xf numFmtId="0" fontId="17" fillId="0" borderId="7" xfId="0" applyFont="1" applyBorder="1" applyAlignment="1">
      <alignment horizontal="left" vertical="center"/>
    </xf>
    <xf numFmtId="0" fontId="8" fillId="0" borderId="46"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17" fillId="0" borderId="37" xfId="0" applyFont="1" applyFill="1" applyBorder="1" applyAlignment="1">
      <alignment horizontal="center" vertical="center" wrapText="1"/>
    </xf>
    <xf numFmtId="0" fontId="17" fillId="0" borderId="38" xfId="0" applyFont="1" applyFill="1" applyBorder="1" applyAlignment="1">
      <alignment horizontal="center" vertical="center" wrapText="1"/>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39" xfId="0" applyFont="1" applyBorder="1" applyAlignment="1">
      <alignment horizontal="center" vertical="center" wrapText="1"/>
    </xf>
    <xf numFmtId="0" fontId="17" fillId="0" borderId="35" xfId="0" applyFont="1" applyBorder="1" applyAlignment="1">
      <alignment horizontal="center" vertical="center" wrapText="1"/>
    </xf>
    <xf numFmtId="0" fontId="9" fillId="0" borderId="15" xfId="0" applyFont="1" applyFill="1" applyBorder="1" applyAlignment="1">
      <alignment horizontal="left" vertical="center"/>
    </xf>
    <xf numFmtId="0" fontId="8" fillId="0" borderId="15" xfId="0" applyFont="1" applyFill="1" applyBorder="1" applyAlignment="1">
      <alignment horizontal="left" vertical="center"/>
    </xf>
    <xf numFmtId="0" fontId="8" fillId="0" borderId="15" xfId="0" applyFont="1" applyBorder="1" applyAlignment="1">
      <alignment horizontal="left" vertical="center"/>
    </xf>
    <xf numFmtId="0" fontId="17" fillId="0" borderId="1" xfId="0" applyFont="1" applyBorder="1" applyAlignment="1">
      <alignment horizontal="left" vertical="center"/>
    </xf>
    <xf numFmtId="0" fontId="17" fillId="0" borderId="6" xfId="0" applyFont="1" applyBorder="1" applyAlignment="1">
      <alignment horizontal="left" vertical="center"/>
    </xf>
    <xf numFmtId="0" fontId="17" fillId="0" borderId="11" xfId="0" applyFont="1" applyBorder="1" applyAlignment="1">
      <alignment horizontal="left" vertical="center"/>
    </xf>
    <xf numFmtId="0" fontId="17" fillId="0" borderId="9" xfId="0" applyFont="1" applyBorder="1" applyAlignment="1">
      <alignment horizontal="left" vertical="center"/>
    </xf>
  </cellXfs>
  <cellStyles count="60">
    <cellStyle name="20 % - Accent1" xfId="26" builtinId="30" customBuiltin="1"/>
    <cellStyle name="20 % - Accent2" xfId="30" builtinId="34" customBuiltin="1"/>
    <cellStyle name="20 % - Accent3" xfId="34" builtinId="38" customBuiltin="1"/>
    <cellStyle name="20 % - Accent4" xfId="38" builtinId="42" customBuiltin="1"/>
    <cellStyle name="20 % - Accent5" xfId="42" builtinId="46" customBuiltin="1"/>
    <cellStyle name="20 % - Accent6" xfId="46" builtinId="50" customBuiltin="1"/>
    <cellStyle name="40 % - Accent1" xfId="27" builtinId="31" customBuiltin="1"/>
    <cellStyle name="40 % - Accent2" xfId="31" builtinId="35" customBuiltin="1"/>
    <cellStyle name="40 % - Accent3" xfId="35" builtinId="39" customBuiltin="1"/>
    <cellStyle name="40 % - Accent4" xfId="39" builtinId="43" customBuiltin="1"/>
    <cellStyle name="40 % - Accent5" xfId="43" builtinId="47" customBuiltin="1"/>
    <cellStyle name="40 % - Accent6" xfId="47" builtinId="51" customBuiltin="1"/>
    <cellStyle name="60 % - Accent1" xfId="28" builtinId="32" customBuiltin="1"/>
    <cellStyle name="60 % - Accent2" xfId="32" builtinId="36" customBuiltin="1"/>
    <cellStyle name="60 % - Accent3" xfId="36" builtinId="40" customBuiltin="1"/>
    <cellStyle name="60 % - Accent4" xfId="40" builtinId="44" customBuiltin="1"/>
    <cellStyle name="60 % - Accent5" xfId="44" builtinId="48" customBuiltin="1"/>
    <cellStyle name="60 %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Avertissement" xfId="22" builtinId="11" customBuiltin="1"/>
    <cellStyle name="Calcul" xfId="19" builtinId="22" customBuiltin="1"/>
    <cellStyle name="Cellule liée" xfId="20" builtinId="24" customBuiltin="1"/>
    <cellStyle name="Commentaire 2" xfId="50"/>
    <cellStyle name="Entrée" xfId="17" builtinId="20" customBuiltin="1"/>
    <cellStyle name="Insatisfaisant" xfId="15" builtinId="27" customBuiltin="1"/>
    <cellStyle name="Lien hypertexte 2" xfId="1"/>
    <cellStyle name="Lien hypertexte 3" xfId="2"/>
    <cellStyle name="Lien hypertexte 4" xfId="3"/>
    <cellStyle name="Neutre" xfId="16" builtinId="28" customBuiltin="1"/>
    <cellStyle name="Normal" xfId="0" builtinId="0"/>
    <cellStyle name="Normal 2" xfId="4"/>
    <cellStyle name="Normal 2 2" xfId="5"/>
    <cellStyle name="Normal 2 2 2" xfId="54"/>
    <cellStyle name="Normal 2 2 3" xfId="59"/>
    <cellStyle name="Normal 2 3" xfId="53"/>
    <cellStyle name="Normal 3" xfId="6"/>
    <cellStyle name="Normal 3 2" xfId="51"/>
    <cellStyle name="Normal 4" xfId="52"/>
    <cellStyle name="Normal 4 2" xfId="55"/>
    <cellStyle name="Normal 5" xfId="49"/>
    <cellStyle name="Pourcentage" xfId="7" builtinId="5"/>
    <cellStyle name="Pourcentage 2" xfId="8"/>
    <cellStyle name="Pourcentage 2 2" xfId="57"/>
    <cellStyle name="Pourcentage 3" xfId="56"/>
    <cellStyle name="Pourcentage 4" xfId="58"/>
    <cellStyle name="Satisfaisant" xfId="14" builtinId="26" customBuiltin="1"/>
    <cellStyle name="Sortie" xfId="18" builtinId="21" customBuiltin="1"/>
    <cellStyle name="Texte explicatif" xfId="23" builtinId="53" customBuiltin="1"/>
    <cellStyle name="Titre" xfId="9" builtinId="15" customBuiltin="1"/>
    <cellStyle name="Titre 1" xfId="10" builtinId="16" customBuiltin="1"/>
    <cellStyle name="Titre 2" xfId="11" builtinId="17" customBuiltin="1"/>
    <cellStyle name="Titre 3" xfId="12" builtinId="18" customBuiltin="1"/>
    <cellStyle name="Titre 4" xfId="13" builtinId="19" customBuiltin="1"/>
    <cellStyle name="Total" xfId="24" builtinId="25" customBuiltin="1"/>
    <cellStyle name="Vérification" xfId="21" builtinId="23" customBuiltin="1"/>
  </cellStyles>
  <dxfs count="0"/>
  <tableStyles count="0" defaultTableStyle="TableStyleMedium9" defaultPivotStyle="PivotStyleLight16"/>
  <colors>
    <mruColors>
      <color rgb="FFFF00FF"/>
      <color rgb="FF000000"/>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894787212631287E-2"/>
          <c:y val="2.90200358618539E-2"/>
          <c:w val="0.90904456191802319"/>
          <c:h val="0.81381137156126382"/>
        </c:manualLayout>
      </c:layout>
      <c:lineChart>
        <c:grouping val="standard"/>
        <c:varyColors val="0"/>
        <c:ser>
          <c:idx val="0"/>
          <c:order val="0"/>
          <c:tx>
            <c:strRef>
              <c:f>'Figure 1'!$A$4</c:f>
              <c:strCache>
                <c:ptCount val="1"/>
                <c:pt idx="0">
                  <c:v>Nombre de dossiers examinés (décisions rendues)</c:v>
                </c:pt>
              </c:strCache>
            </c:strRef>
          </c:tx>
          <c:spPr>
            <a:ln w="38100">
              <a:solidFill>
                <a:srgbClr val="FF00FF"/>
              </a:solidFill>
              <a:prstDash val="solid"/>
            </a:ln>
          </c:spPr>
          <c:marker>
            <c:symbol val="none"/>
          </c:marker>
          <c:dLbls>
            <c:dLbl>
              <c:idx val="1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334-4B4D-8969-1B82EA45475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1'!$B$3:$U$3</c:f>
              <c:numCache>
                <c:formatCode>General</c:formatCod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numCache>
            </c:numRef>
          </c:cat>
          <c:val>
            <c:numRef>
              <c:f>'Figure 1'!$B$4:$U$4</c:f>
              <c:numCache>
                <c:formatCode>#,##0</c:formatCode>
                <c:ptCount val="20"/>
                <c:pt idx="0">
                  <c:v>3089</c:v>
                </c:pt>
                <c:pt idx="1">
                  <c:v>14374</c:v>
                </c:pt>
                <c:pt idx="2">
                  <c:v>19136</c:v>
                </c:pt>
                <c:pt idx="3">
                  <c:v>21379</c:v>
                </c:pt>
                <c:pt idx="4">
                  <c:v>22160</c:v>
                </c:pt>
                <c:pt idx="5">
                  <c:v>22073</c:v>
                </c:pt>
                <c:pt idx="6">
                  <c:v>22013</c:v>
                </c:pt>
                <c:pt idx="7">
                  <c:v>22234</c:v>
                </c:pt>
                <c:pt idx="8">
                  <c:v>19914</c:v>
                </c:pt>
                <c:pt idx="9">
                  <c:v>20950</c:v>
                </c:pt>
                <c:pt idx="10">
                  <c:v>20762</c:v>
                </c:pt>
                <c:pt idx="11">
                  <c:v>20682</c:v>
                </c:pt>
                <c:pt idx="12">
                  <c:v>19893</c:v>
                </c:pt>
                <c:pt idx="13">
                  <c:v>19324</c:v>
                </c:pt>
                <c:pt idx="14">
                  <c:v>18660</c:v>
                </c:pt>
                <c:pt idx="15">
                  <c:v>18135</c:v>
                </c:pt>
                <c:pt idx="16">
                  <c:v>19436</c:v>
                </c:pt>
                <c:pt idx="17">
                  <c:v>17953</c:v>
                </c:pt>
                <c:pt idx="18">
                  <c:v>15265</c:v>
                </c:pt>
                <c:pt idx="19">
                  <c:v>16540</c:v>
                </c:pt>
              </c:numCache>
            </c:numRef>
          </c:val>
          <c:smooth val="0"/>
          <c:extLst>
            <c:ext xmlns:c16="http://schemas.microsoft.com/office/drawing/2014/chart" uri="{C3380CC4-5D6E-409C-BE32-E72D297353CC}">
              <c16:uniqueId val="{00000001-9E2E-47BF-86B6-88618E0B65C5}"/>
            </c:ext>
          </c:extLst>
        </c:ser>
        <c:ser>
          <c:idx val="1"/>
          <c:order val="1"/>
          <c:tx>
            <c:strRef>
              <c:f>'Figure 1'!$A$5</c:f>
              <c:strCache>
                <c:ptCount val="1"/>
                <c:pt idx="0">
                  <c:v>Candidats ayant obtenu une validation, même partielle</c:v>
                </c:pt>
              </c:strCache>
            </c:strRef>
          </c:tx>
          <c:spPr>
            <a:ln w="38100">
              <a:solidFill>
                <a:srgbClr val="33CCCC"/>
              </a:solidFill>
              <a:prstDash val="solid"/>
            </a:ln>
          </c:spPr>
          <c:marker>
            <c:symbol val="none"/>
          </c:marker>
          <c:dLbls>
            <c:dLbl>
              <c:idx val="1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334-4B4D-8969-1B82EA45475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1'!$B$3:$U$3</c:f>
              <c:numCache>
                <c:formatCode>General</c:formatCod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numCache>
            </c:numRef>
          </c:cat>
          <c:val>
            <c:numRef>
              <c:f>'Figure 1'!$B$5:$U$5</c:f>
              <c:numCache>
                <c:formatCode>#,##0</c:formatCode>
                <c:ptCount val="20"/>
                <c:pt idx="0">
                  <c:v>2740</c:v>
                </c:pt>
                <c:pt idx="1">
                  <c:v>12666</c:v>
                </c:pt>
                <c:pt idx="2">
                  <c:v>17181</c:v>
                </c:pt>
                <c:pt idx="3">
                  <c:v>18734</c:v>
                </c:pt>
                <c:pt idx="4">
                  <c:v>19477</c:v>
                </c:pt>
                <c:pt idx="5">
                  <c:v>19300</c:v>
                </c:pt>
                <c:pt idx="6">
                  <c:v>19384</c:v>
                </c:pt>
                <c:pt idx="7">
                  <c:v>19679</c:v>
                </c:pt>
                <c:pt idx="8">
                  <c:v>17855</c:v>
                </c:pt>
                <c:pt idx="9">
                  <c:v>18640</c:v>
                </c:pt>
                <c:pt idx="10">
                  <c:v>18360</c:v>
                </c:pt>
                <c:pt idx="11">
                  <c:v>18317</c:v>
                </c:pt>
                <c:pt idx="12">
                  <c:v>17547</c:v>
                </c:pt>
                <c:pt idx="13">
                  <c:v>17099</c:v>
                </c:pt>
                <c:pt idx="14">
                  <c:v>16401</c:v>
                </c:pt>
                <c:pt idx="15">
                  <c:v>16060</c:v>
                </c:pt>
                <c:pt idx="16">
                  <c:v>17186</c:v>
                </c:pt>
                <c:pt idx="17">
                  <c:v>15839</c:v>
                </c:pt>
                <c:pt idx="18">
                  <c:v>13474</c:v>
                </c:pt>
                <c:pt idx="19">
                  <c:v>14560</c:v>
                </c:pt>
              </c:numCache>
            </c:numRef>
          </c:val>
          <c:smooth val="0"/>
          <c:extLst>
            <c:ext xmlns:c16="http://schemas.microsoft.com/office/drawing/2014/chart" uri="{C3380CC4-5D6E-409C-BE32-E72D297353CC}">
              <c16:uniqueId val="{00000004-9E2E-47BF-86B6-88618E0B65C5}"/>
            </c:ext>
          </c:extLst>
        </c:ser>
        <c:ser>
          <c:idx val="2"/>
          <c:order val="2"/>
          <c:tx>
            <c:strRef>
              <c:f>'Figure 1'!$A$6</c:f>
              <c:strCache>
                <c:ptCount val="1"/>
                <c:pt idx="0">
                  <c:v>Validations totales</c:v>
                </c:pt>
              </c:strCache>
            </c:strRef>
          </c:tx>
          <c:spPr>
            <a:ln w="38100">
              <a:solidFill>
                <a:srgbClr val="333399"/>
              </a:solidFill>
              <a:prstDash val="solid"/>
            </a:ln>
          </c:spPr>
          <c:marker>
            <c:symbol val="none"/>
          </c:marker>
          <c:dLbls>
            <c:dLbl>
              <c:idx val="1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334-4B4D-8969-1B82EA45475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1'!$B$3:$U$3</c:f>
              <c:numCache>
                <c:formatCode>General</c:formatCod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numCache>
            </c:numRef>
          </c:cat>
          <c:val>
            <c:numRef>
              <c:f>'Figure 1'!$B$6:$U$6</c:f>
              <c:numCache>
                <c:formatCode>#,##0</c:formatCode>
                <c:ptCount val="20"/>
                <c:pt idx="0">
                  <c:v>1360</c:v>
                </c:pt>
                <c:pt idx="1">
                  <c:v>7061</c:v>
                </c:pt>
                <c:pt idx="2">
                  <c:v>10778</c:v>
                </c:pt>
                <c:pt idx="3">
                  <c:v>11736</c:v>
                </c:pt>
                <c:pt idx="4">
                  <c:v>13244</c:v>
                </c:pt>
                <c:pt idx="5">
                  <c:v>13800</c:v>
                </c:pt>
                <c:pt idx="6">
                  <c:v>14127</c:v>
                </c:pt>
                <c:pt idx="7">
                  <c:v>14813</c:v>
                </c:pt>
                <c:pt idx="8">
                  <c:v>13220</c:v>
                </c:pt>
                <c:pt idx="9">
                  <c:v>13560</c:v>
                </c:pt>
                <c:pt idx="10">
                  <c:v>13628</c:v>
                </c:pt>
                <c:pt idx="11">
                  <c:v>13805</c:v>
                </c:pt>
                <c:pt idx="12">
                  <c:v>13378</c:v>
                </c:pt>
                <c:pt idx="13">
                  <c:v>13153</c:v>
                </c:pt>
                <c:pt idx="14">
                  <c:v>12836</c:v>
                </c:pt>
                <c:pt idx="15">
                  <c:v>12657</c:v>
                </c:pt>
                <c:pt idx="16">
                  <c:v>13652</c:v>
                </c:pt>
                <c:pt idx="17">
                  <c:v>12489</c:v>
                </c:pt>
                <c:pt idx="18">
                  <c:v>10502</c:v>
                </c:pt>
                <c:pt idx="19">
                  <c:v>11180</c:v>
                </c:pt>
              </c:numCache>
            </c:numRef>
          </c:val>
          <c:smooth val="0"/>
          <c:extLst>
            <c:ext xmlns:c16="http://schemas.microsoft.com/office/drawing/2014/chart" uri="{C3380CC4-5D6E-409C-BE32-E72D297353CC}">
              <c16:uniqueId val="{00000006-9E2E-47BF-86B6-88618E0B65C5}"/>
            </c:ext>
          </c:extLst>
        </c:ser>
        <c:dLbls>
          <c:showLegendKey val="0"/>
          <c:showVal val="0"/>
          <c:showCatName val="0"/>
          <c:showSerName val="0"/>
          <c:showPercent val="0"/>
          <c:showBubbleSize val="0"/>
        </c:dLbls>
        <c:smooth val="0"/>
        <c:axId val="115815552"/>
        <c:axId val="115817088"/>
      </c:lineChart>
      <c:catAx>
        <c:axId val="115815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5817088"/>
        <c:crosses val="autoZero"/>
        <c:auto val="1"/>
        <c:lblAlgn val="ctr"/>
        <c:lblOffset val="100"/>
        <c:tickLblSkip val="5"/>
        <c:tickMarkSkip val="1"/>
        <c:noMultiLvlLbl val="0"/>
      </c:catAx>
      <c:valAx>
        <c:axId val="115817088"/>
        <c:scaling>
          <c:orientation val="minMax"/>
        </c:scaling>
        <c:delete val="0"/>
        <c:axPos val="l"/>
        <c:majorGridlines>
          <c:spPr>
            <a:ln w="12700">
              <a:solidFill>
                <a:srgbClr val="C0C0C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581555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4'!$C$3</c:f>
              <c:strCache>
                <c:ptCount val="1"/>
                <c:pt idx="0">
                  <c:v>2019</c:v>
                </c:pt>
              </c:strCache>
            </c:strRef>
          </c:tx>
          <c:invertIfNegative val="0"/>
          <c:cat>
            <c:multiLvlStrRef>
              <c:f>'Figure 4'!$A$4:$B$13</c:f>
              <c:multiLvlStrCache>
                <c:ptCount val="10"/>
                <c:lvl>
                  <c:pt idx="0">
                    <c:v>CAP</c:v>
                  </c:pt>
                  <c:pt idx="1">
                    <c:v>Autre niveau V</c:v>
                  </c:pt>
                  <c:pt idx="2">
                    <c:v>Baccalauréat professionnel</c:v>
                  </c:pt>
                  <c:pt idx="3">
                    <c:v>Brevet professionnel</c:v>
                  </c:pt>
                  <c:pt idx="4">
                    <c:v>DEME</c:v>
                  </c:pt>
                  <c:pt idx="5">
                    <c:v>Autre niveau IV</c:v>
                  </c:pt>
                  <c:pt idx="6">
                    <c:v>BTS</c:v>
                  </c:pt>
                  <c:pt idx="7">
                    <c:v>DEES</c:v>
                  </c:pt>
                  <c:pt idx="8">
                    <c:v>Autres diplômes du supérieur (DEETS, DCESF, diplômes comptables, DSAA)</c:v>
                  </c:pt>
                </c:lvl>
                <c:lvl>
                  <c:pt idx="0">
                    <c:v>Premier niveau (3)1</c:v>
                  </c:pt>
                  <c:pt idx="2">
                    <c:v>Niveau 4</c:v>
                  </c:pt>
                  <c:pt idx="6">
                    <c:v>Supérieur (5, 6 et 7)</c:v>
                  </c:pt>
                  <c:pt idx="9">
                    <c:v>Total</c:v>
                  </c:pt>
                </c:lvl>
              </c:multiLvlStrCache>
            </c:multiLvlStrRef>
          </c:cat>
          <c:val>
            <c:numRef>
              <c:f>'Figure 4'!$C$4:$C$13</c:f>
              <c:numCache>
                <c:formatCode>General</c:formatCode>
                <c:ptCount val="10"/>
                <c:pt idx="0">
                  <c:v>2889</c:v>
                </c:pt>
                <c:pt idx="1">
                  <c:v>222</c:v>
                </c:pt>
                <c:pt idx="2">
                  <c:v>2937</c:v>
                </c:pt>
                <c:pt idx="3">
                  <c:v>926</c:v>
                </c:pt>
                <c:pt idx="4">
                  <c:v>1261</c:v>
                </c:pt>
                <c:pt idx="5">
                  <c:v>36</c:v>
                </c:pt>
                <c:pt idx="6">
                  <c:v>6394</c:v>
                </c:pt>
                <c:pt idx="7">
                  <c:v>2694</c:v>
                </c:pt>
                <c:pt idx="8">
                  <c:v>594</c:v>
                </c:pt>
                <c:pt idx="9">
                  <c:v>17953</c:v>
                </c:pt>
              </c:numCache>
            </c:numRef>
          </c:val>
          <c:extLst>
            <c:ext xmlns:c16="http://schemas.microsoft.com/office/drawing/2014/chart" uri="{C3380CC4-5D6E-409C-BE32-E72D297353CC}">
              <c16:uniqueId val="{00000000-4BE0-40A2-95DA-2D02D18E6A0D}"/>
            </c:ext>
          </c:extLst>
        </c:ser>
        <c:ser>
          <c:idx val="1"/>
          <c:order val="1"/>
          <c:tx>
            <c:strRef>
              <c:f>'Figure 4'!$D$3</c:f>
              <c:strCache>
                <c:ptCount val="1"/>
                <c:pt idx="0">
                  <c:v>2020</c:v>
                </c:pt>
              </c:strCache>
            </c:strRef>
          </c:tx>
          <c:invertIfNegative val="0"/>
          <c:cat>
            <c:multiLvlStrRef>
              <c:f>'Figure 4'!$A$4:$B$13</c:f>
              <c:multiLvlStrCache>
                <c:ptCount val="10"/>
                <c:lvl>
                  <c:pt idx="0">
                    <c:v>CAP</c:v>
                  </c:pt>
                  <c:pt idx="1">
                    <c:v>Autre niveau V</c:v>
                  </c:pt>
                  <c:pt idx="2">
                    <c:v>Baccalauréat professionnel</c:v>
                  </c:pt>
                  <c:pt idx="3">
                    <c:v>Brevet professionnel</c:v>
                  </c:pt>
                  <c:pt idx="4">
                    <c:v>DEME</c:v>
                  </c:pt>
                  <c:pt idx="5">
                    <c:v>Autre niveau IV</c:v>
                  </c:pt>
                  <c:pt idx="6">
                    <c:v>BTS</c:v>
                  </c:pt>
                  <c:pt idx="7">
                    <c:v>DEES</c:v>
                  </c:pt>
                  <c:pt idx="8">
                    <c:v>Autres diplômes du supérieur (DEETS, DCESF, diplômes comptables, DSAA)</c:v>
                  </c:pt>
                </c:lvl>
                <c:lvl>
                  <c:pt idx="0">
                    <c:v>Premier niveau (3)1</c:v>
                  </c:pt>
                  <c:pt idx="2">
                    <c:v>Niveau 4</c:v>
                  </c:pt>
                  <c:pt idx="6">
                    <c:v>Supérieur (5, 6 et 7)</c:v>
                  </c:pt>
                  <c:pt idx="9">
                    <c:v>Total</c:v>
                  </c:pt>
                </c:lvl>
              </c:multiLvlStrCache>
            </c:multiLvlStrRef>
          </c:cat>
          <c:val>
            <c:numRef>
              <c:f>'Figure 4'!$D$4:$D$13</c:f>
              <c:numCache>
                <c:formatCode>General</c:formatCode>
                <c:ptCount val="10"/>
                <c:pt idx="0">
                  <c:v>2187</c:v>
                </c:pt>
                <c:pt idx="1">
                  <c:v>129</c:v>
                </c:pt>
                <c:pt idx="2">
                  <c:v>2238</c:v>
                </c:pt>
                <c:pt idx="3">
                  <c:v>754</c:v>
                </c:pt>
                <c:pt idx="4">
                  <c:v>1291</c:v>
                </c:pt>
                <c:pt idx="5">
                  <c:v>29</c:v>
                </c:pt>
                <c:pt idx="6">
                  <c:v>4821</c:v>
                </c:pt>
                <c:pt idx="7">
                  <c:v>3265</c:v>
                </c:pt>
                <c:pt idx="8">
                  <c:v>551</c:v>
                </c:pt>
                <c:pt idx="9">
                  <c:v>15265</c:v>
                </c:pt>
              </c:numCache>
            </c:numRef>
          </c:val>
          <c:extLst>
            <c:ext xmlns:c16="http://schemas.microsoft.com/office/drawing/2014/chart" uri="{C3380CC4-5D6E-409C-BE32-E72D297353CC}">
              <c16:uniqueId val="{00000001-4BE0-40A2-95DA-2D02D18E6A0D}"/>
            </c:ext>
          </c:extLst>
        </c:ser>
        <c:ser>
          <c:idx val="2"/>
          <c:order val="2"/>
          <c:tx>
            <c:strRef>
              <c:f>'Figure 4'!$E$3</c:f>
              <c:strCache>
                <c:ptCount val="1"/>
                <c:pt idx="0">
                  <c:v>2021</c:v>
                </c:pt>
              </c:strCache>
            </c:strRef>
          </c:tx>
          <c:invertIfNegative val="0"/>
          <c:cat>
            <c:multiLvlStrRef>
              <c:f>'Figure 4'!$A$4:$B$13</c:f>
              <c:multiLvlStrCache>
                <c:ptCount val="10"/>
                <c:lvl>
                  <c:pt idx="0">
                    <c:v>CAP</c:v>
                  </c:pt>
                  <c:pt idx="1">
                    <c:v>Autre niveau V</c:v>
                  </c:pt>
                  <c:pt idx="2">
                    <c:v>Baccalauréat professionnel</c:v>
                  </c:pt>
                  <c:pt idx="3">
                    <c:v>Brevet professionnel</c:v>
                  </c:pt>
                  <c:pt idx="4">
                    <c:v>DEME</c:v>
                  </c:pt>
                  <c:pt idx="5">
                    <c:v>Autre niveau IV</c:v>
                  </c:pt>
                  <c:pt idx="6">
                    <c:v>BTS</c:v>
                  </c:pt>
                  <c:pt idx="7">
                    <c:v>DEES</c:v>
                  </c:pt>
                  <c:pt idx="8">
                    <c:v>Autres diplômes du supérieur (DEETS, DCESF, diplômes comptables, DSAA)</c:v>
                  </c:pt>
                </c:lvl>
                <c:lvl>
                  <c:pt idx="0">
                    <c:v>Premier niveau (3)1</c:v>
                  </c:pt>
                  <c:pt idx="2">
                    <c:v>Niveau 4</c:v>
                  </c:pt>
                  <c:pt idx="6">
                    <c:v>Supérieur (5, 6 et 7)</c:v>
                  </c:pt>
                  <c:pt idx="9">
                    <c:v>Total</c:v>
                  </c:pt>
                </c:lvl>
              </c:multiLvlStrCache>
            </c:multiLvlStrRef>
          </c:cat>
          <c:val>
            <c:numRef>
              <c:f>'Figure 4'!$E$4:$E$13</c:f>
              <c:numCache>
                <c:formatCode>General</c:formatCode>
                <c:ptCount val="10"/>
                <c:pt idx="0">
                  <c:v>2404</c:v>
                </c:pt>
                <c:pt idx="1">
                  <c:v>124</c:v>
                </c:pt>
                <c:pt idx="2">
                  <c:v>2389</c:v>
                </c:pt>
                <c:pt idx="3">
                  <c:v>1019</c:v>
                </c:pt>
                <c:pt idx="4">
                  <c:v>1630</c:v>
                </c:pt>
                <c:pt idx="5">
                  <c:v>39</c:v>
                </c:pt>
                <c:pt idx="6">
                  <c:v>5036</c:v>
                </c:pt>
                <c:pt idx="7">
                  <c:v>3338</c:v>
                </c:pt>
                <c:pt idx="8">
                  <c:v>562</c:v>
                </c:pt>
                <c:pt idx="9">
                  <c:v>16541</c:v>
                </c:pt>
              </c:numCache>
            </c:numRef>
          </c:val>
          <c:extLst>
            <c:ext xmlns:c16="http://schemas.microsoft.com/office/drawing/2014/chart" uri="{C3380CC4-5D6E-409C-BE32-E72D297353CC}">
              <c16:uniqueId val="{00000002-4BE0-40A2-95DA-2D02D18E6A0D}"/>
            </c:ext>
          </c:extLst>
        </c:ser>
        <c:dLbls>
          <c:showLegendKey val="0"/>
          <c:showVal val="0"/>
          <c:showCatName val="0"/>
          <c:showSerName val="0"/>
          <c:showPercent val="0"/>
          <c:showBubbleSize val="0"/>
        </c:dLbls>
        <c:gapWidth val="150"/>
        <c:axId val="116705920"/>
        <c:axId val="116707712"/>
      </c:barChart>
      <c:catAx>
        <c:axId val="116705920"/>
        <c:scaling>
          <c:orientation val="minMax"/>
        </c:scaling>
        <c:delete val="0"/>
        <c:axPos val="b"/>
        <c:numFmt formatCode="General" sourceLinked="0"/>
        <c:majorTickMark val="out"/>
        <c:minorTickMark val="none"/>
        <c:tickLblPos val="nextTo"/>
        <c:crossAx val="116707712"/>
        <c:crosses val="autoZero"/>
        <c:auto val="1"/>
        <c:lblAlgn val="ctr"/>
        <c:lblOffset val="100"/>
        <c:noMultiLvlLbl val="0"/>
      </c:catAx>
      <c:valAx>
        <c:axId val="116707712"/>
        <c:scaling>
          <c:orientation val="minMax"/>
        </c:scaling>
        <c:delete val="0"/>
        <c:axPos val="l"/>
        <c:majorGridlines/>
        <c:numFmt formatCode="#,##0" sourceLinked="0"/>
        <c:majorTickMark val="out"/>
        <c:minorTickMark val="none"/>
        <c:tickLblPos val="nextTo"/>
        <c:crossAx val="116705920"/>
        <c:crosses val="autoZero"/>
        <c:crossBetween val="between"/>
      </c:valAx>
    </c:plotArea>
    <c:legend>
      <c:legendPos val="r"/>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6'!$A$4</c:f>
              <c:strCache>
                <c:ptCount val="1"/>
                <c:pt idx="0">
                  <c:v>DEES</c:v>
                </c:pt>
              </c:strCache>
            </c:strRef>
          </c:tx>
          <c:spPr>
            <a:ln>
              <a:solidFill>
                <a:schemeClr val="accent2">
                  <a:lumMod val="75000"/>
                </a:schemeClr>
              </a:solidFill>
            </a:ln>
          </c:spPr>
          <c:marker>
            <c:symbol val="none"/>
          </c:marker>
          <c:dPt>
            <c:idx val="1"/>
            <c:bubble3D val="0"/>
            <c:spPr>
              <a:ln>
                <a:solidFill>
                  <a:schemeClr val="accent2">
                    <a:lumMod val="75000"/>
                  </a:schemeClr>
                </a:solidFill>
              </a:ln>
            </c:spPr>
            <c:extLst>
              <c:ext xmlns:c16="http://schemas.microsoft.com/office/drawing/2014/chart" uri="{C3380CC4-5D6E-409C-BE32-E72D297353CC}">
                <c16:uniqueId val="{00000001-856F-4721-B676-408331DCE709}"/>
              </c:ext>
            </c:extLst>
          </c:dPt>
          <c:dPt>
            <c:idx val="2"/>
            <c:bubble3D val="0"/>
            <c:spPr>
              <a:ln>
                <a:solidFill>
                  <a:schemeClr val="accent2">
                    <a:lumMod val="75000"/>
                  </a:schemeClr>
                </a:solidFill>
              </a:ln>
            </c:spPr>
            <c:extLst>
              <c:ext xmlns:c16="http://schemas.microsoft.com/office/drawing/2014/chart" uri="{C3380CC4-5D6E-409C-BE32-E72D297353CC}">
                <c16:uniqueId val="{00000003-856F-4721-B676-408331DCE709}"/>
              </c:ext>
            </c:extLst>
          </c:dPt>
          <c:dPt>
            <c:idx val="11"/>
            <c:bubble3D val="0"/>
            <c:extLst>
              <c:ext xmlns:c16="http://schemas.microsoft.com/office/drawing/2014/chart" uri="{C3380CC4-5D6E-409C-BE32-E72D297353CC}">
                <c16:uniqueId val="{00000004-856F-4721-B676-408331DCE709}"/>
              </c:ext>
            </c:extLst>
          </c:dPt>
          <c:cat>
            <c:numRef>
              <c:f>'Figure 6'!$B$3:$O$3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'Figure 6'!$B$4:$O$4</c:f>
              <c:numCache>
                <c:formatCode>General</c:formatCode>
                <c:ptCount val="14"/>
                <c:pt idx="0">
                  <c:v>2675</c:v>
                </c:pt>
                <c:pt idx="1">
                  <c:v>2529</c:v>
                </c:pt>
                <c:pt idx="2">
                  <c:v>2256</c:v>
                </c:pt>
                <c:pt idx="3">
                  <c:v>2308</c:v>
                </c:pt>
                <c:pt idx="4">
                  <c:v>2443</c:v>
                </c:pt>
                <c:pt idx="5">
                  <c:v>2278</c:v>
                </c:pt>
                <c:pt idx="6">
                  <c:v>2234</c:v>
                </c:pt>
                <c:pt idx="7">
                  <c:v>2108</c:v>
                </c:pt>
                <c:pt idx="8">
                  <c:v>2148</c:v>
                </c:pt>
                <c:pt idx="9">
                  <c:v>2186</c:v>
                </c:pt>
                <c:pt idx="10">
                  <c:v>2298</c:v>
                </c:pt>
                <c:pt idx="11">
                  <c:v>2667</c:v>
                </c:pt>
                <c:pt idx="12">
                  <c:v>3265</c:v>
                </c:pt>
                <c:pt idx="13">
                  <c:v>3338</c:v>
                </c:pt>
              </c:numCache>
            </c:numRef>
          </c:val>
          <c:smooth val="0"/>
          <c:extLst>
            <c:ext xmlns:c16="http://schemas.microsoft.com/office/drawing/2014/chart" uri="{C3380CC4-5D6E-409C-BE32-E72D297353CC}">
              <c16:uniqueId val="{00000005-856F-4721-B676-408331DCE709}"/>
            </c:ext>
          </c:extLst>
        </c:ser>
        <c:ser>
          <c:idx val="1"/>
          <c:order val="1"/>
          <c:tx>
            <c:strRef>
              <c:f>'Figure 6'!$A$5</c:f>
              <c:strCache>
                <c:ptCount val="1"/>
                <c:pt idx="0">
                  <c:v>CAP Petite enfance jusqu'en 2018 et Accompagnant éducatif petite enfance ensuite</c:v>
                </c:pt>
              </c:strCache>
            </c:strRef>
          </c:tx>
          <c:spPr>
            <a:ln>
              <a:solidFill>
                <a:schemeClr val="accent5">
                  <a:lumMod val="60000"/>
                  <a:lumOff val="40000"/>
                </a:schemeClr>
              </a:solidFill>
            </a:ln>
          </c:spPr>
          <c:marker>
            <c:symbol val="none"/>
          </c:marker>
          <c:dPt>
            <c:idx val="2"/>
            <c:bubble3D val="0"/>
            <c:extLst>
              <c:ext xmlns:c16="http://schemas.microsoft.com/office/drawing/2014/chart" uri="{C3380CC4-5D6E-409C-BE32-E72D297353CC}">
                <c16:uniqueId val="{00000006-856F-4721-B676-408331DCE709}"/>
              </c:ext>
            </c:extLst>
          </c:dPt>
          <c:dPt>
            <c:idx val="3"/>
            <c:bubble3D val="0"/>
            <c:extLst>
              <c:ext xmlns:c16="http://schemas.microsoft.com/office/drawing/2014/chart" uri="{C3380CC4-5D6E-409C-BE32-E72D297353CC}">
                <c16:uniqueId val="{00000007-856F-4721-B676-408331DCE709}"/>
              </c:ext>
            </c:extLst>
          </c:dPt>
          <c:cat>
            <c:numRef>
              <c:f>'Figure 6'!$B$3:$O$3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'Figure 6'!$B$5:$O$5</c:f>
              <c:numCache>
                <c:formatCode>General</c:formatCode>
                <c:ptCount val="14"/>
                <c:pt idx="0">
                  <c:v>3513</c:v>
                </c:pt>
                <c:pt idx="1">
                  <c:v>3489</c:v>
                </c:pt>
                <c:pt idx="2">
                  <c:v>3520</c:v>
                </c:pt>
                <c:pt idx="3">
                  <c:v>3596</c:v>
                </c:pt>
                <c:pt idx="4">
                  <c:v>3233</c:v>
                </c:pt>
                <c:pt idx="5">
                  <c:v>3106</c:v>
                </c:pt>
                <c:pt idx="6">
                  <c:v>3003</c:v>
                </c:pt>
                <c:pt idx="7">
                  <c:v>2993</c:v>
                </c:pt>
                <c:pt idx="8">
                  <c:v>2734</c:v>
                </c:pt>
                <c:pt idx="9">
                  <c:v>2698</c:v>
                </c:pt>
                <c:pt idx="10">
                  <c:v>3657</c:v>
                </c:pt>
                <c:pt idx="11">
                  <c:v>2011</c:v>
                </c:pt>
                <c:pt idx="12">
                  <c:v>1522</c:v>
                </c:pt>
                <c:pt idx="13">
                  <c:v>1575</c:v>
                </c:pt>
              </c:numCache>
            </c:numRef>
          </c:val>
          <c:smooth val="0"/>
          <c:extLst>
            <c:ext xmlns:c16="http://schemas.microsoft.com/office/drawing/2014/chart" uri="{C3380CC4-5D6E-409C-BE32-E72D297353CC}">
              <c16:uniqueId val="{00000008-856F-4721-B676-408331DCE709}"/>
            </c:ext>
          </c:extLst>
        </c:ser>
        <c:ser>
          <c:idx val="2"/>
          <c:order val="2"/>
          <c:tx>
            <c:strRef>
              <c:f>'Figure 6'!$A$6</c:f>
              <c:strCache>
                <c:ptCount val="1"/>
                <c:pt idx="0">
                  <c:v>DEME</c:v>
                </c:pt>
              </c:strCache>
            </c:strRef>
          </c:tx>
          <c:spPr>
            <a:ln w="28575">
              <a:solidFill>
                <a:schemeClr val="bg1">
                  <a:lumMod val="85000"/>
                </a:schemeClr>
              </a:solidFill>
            </a:ln>
          </c:spPr>
          <c:marker>
            <c:symbol val="none"/>
          </c:marker>
          <c:dPt>
            <c:idx val="5"/>
            <c:bubble3D val="0"/>
            <c:extLst>
              <c:ext xmlns:c16="http://schemas.microsoft.com/office/drawing/2014/chart" uri="{C3380CC4-5D6E-409C-BE32-E72D297353CC}">
                <c16:uniqueId val="{00000009-856F-4721-B676-408331DCE709}"/>
              </c:ext>
            </c:extLst>
          </c:dPt>
          <c:cat>
            <c:numRef>
              <c:f>'Figure 6'!$B$3:$O$3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'Figure 6'!$B$6:$O$6</c:f>
              <c:numCache>
                <c:formatCode>General</c:formatCode>
                <c:ptCount val="14"/>
                <c:pt idx="0">
                  <c:v>87</c:v>
                </c:pt>
                <c:pt idx="1">
                  <c:v>576</c:v>
                </c:pt>
                <c:pt idx="2">
                  <c:v>755</c:v>
                </c:pt>
                <c:pt idx="3">
                  <c:v>1079</c:v>
                </c:pt>
                <c:pt idx="4">
                  <c:v>1042</c:v>
                </c:pt>
                <c:pt idx="5">
                  <c:v>1113</c:v>
                </c:pt>
                <c:pt idx="6">
                  <c:v>1032</c:v>
                </c:pt>
                <c:pt idx="7">
                  <c:v>1126</c:v>
                </c:pt>
                <c:pt idx="8">
                  <c:v>1106</c:v>
                </c:pt>
                <c:pt idx="9">
                  <c:v>1086</c:v>
                </c:pt>
                <c:pt idx="10">
                  <c:v>1134</c:v>
                </c:pt>
                <c:pt idx="11">
                  <c:v>1248</c:v>
                </c:pt>
                <c:pt idx="12">
                  <c:v>1291</c:v>
                </c:pt>
                <c:pt idx="13">
                  <c:v>1630</c:v>
                </c:pt>
              </c:numCache>
            </c:numRef>
          </c:val>
          <c:smooth val="0"/>
          <c:extLst>
            <c:ext xmlns:c16="http://schemas.microsoft.com/office/drawing/2014/chart" uri="{C3380CC4-5D6E-409C-BE32-E72D297353CC}">
              <c16:uniqueId val="{0000000A-856F-4721-B676-408331DCE709}"/>
            </c:ext>
          </c:extLst>
        </c:ser>
        <c:ser>
          <c:idx val="4"/>
          <c:order val="3"/>
          <c:tx>
            <c:strRef>
              <c:f>'Figure 6'!$A$7</c:f>
              <c:strCache>
                <c:ptCount val="1"/>
                <c:pt idx="0">
                  <c:v>BTS Management commercial opérationnel (Management des unités commerciales jusqu'en 2020)</c:v>
                </c:pt>
              </c:strCache>
            </c:strRef>
          </c:tx>
          <c:spPr>
            <a:ln>
              <a:solidFill>
                <a:schemeClr val="bg1">
                  <a:lumMod val="85000"/>
                </a:schemeClr>
              </a:solidFill>
            </a:ln>
          </c:spPr>
          <c:marker>
            <c:symbol val="none"/>
          </c:marker>
          <c:dPt>
            <c:idx val="7"/>
            <c:bubble3D val="0"/>
            <c:extLst>
              <c:ext xmlns:c16="http://schemas.microsoft.com/office/drawing/2014/chart" uri="{C3380CC4-5D6E-409C-BE32-E72D297353CC}">
                <c16:uniqueId val="{0000000B-856F-4721-B676-408331DCE709}"/>
              </c:ext>
            </c:extLst>
          </c:dPt>
          <c:cat>
            <c:numRef>
              <c:f>'Figure 6'!$B$3:$O$3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'Figure 6'!$B$7:$O$7</c:f>
              <c:numCache>
                <c:formatCode>General</c:formatCode>
                <c:ptCount val="14"/>
                <c:pt idx="0">
                  <c:v>605</c:v>
                </c:pt>
                <c:pt idx="1">
                  <c:v>597</c:v>
                </c:pt>
                <c:pt idx="2">
                  <c:v>577</c:v>
                </c:pt>
                <c:pt idx="3">
                  <c:v>744</c:v>
                </c:pt>
                <c:pt idx="4">
                  <c:v>736</c:v>
                </c:pt>
                <c:pt idx="5">
                  <c:v>902</c:v>
                </c:pt>
                <c:pt idx="6">
                  <c:v>963</c:v>
                </c:pt>
                <c:pt idx="7">
                  <c:v>1000</c:v>
                </c:pt>
                <c:pt idx="8">
                  <c:v>1054</c:v>
                </c:pt>
                <c:pt idx="9">
                  <c:v>1032</c:v>
                </c:pt>
                <c:pt idx="10">
                  <c:v>1029</c:v>
                </c:pt>
                <c:pt idx="11">
                  <c:v>1114</c:v>
                </c:pt>
                <c:pt idx="12">
                  <c:v>1085</c:v>
                </c:pt>
                <c:pt idx="13">
                  <c:v>785</c:v>
                </c:pt>
              </c:numCache>
            </c:numRef>
          </c:val>
          <c:smooth val="0"/>
          <c:extLst>
            <c:ext xmlns:c16="http://schemas.microsoft.com/office/drawing/2014/chart" uri="{C3380CC4-5D6E-409C-BE32-E72D297353CC}">
              <c16:uniqueId val="{0000000C-856F-4721-B676-408331DCE709}"/>
            </c:ext>
          </c:extLst>
        </c:ser>
        <c:ser>
          <c:idx val="5"/>
          <c:order val="4"/>
          <c:tx>
            <c:strRef>
              <c:f>'Figure 6'!$A$8</c:f>
              <c:strCache>
                <c:ptCount val="1"/>
                <c:pt idx="0">
                  <c:v>BP Coiffure</c:v>
                </c:pt>
              </c:strCache>
            </c:strRef>
          </c:tx>
          <c:spPr>
            <a:ln>
              <a:solidFill>
                <a:schemeClr val="bg1">
                  <a:lumMod val="85000"/>
                </a:schemeClr>
              </a:solidFill>
            </a:ln>
          </c:spPr>
          <c:marker>
            <c:symbol val="none"/>
          </c:marker>
          <c:dPt>
            <c:idx val="4"/>
            <c:bubble3D val="0"/>
            <c:extLst>
              <c:ext xmlns:c16="http://schemas.microsoft.com/office/drawing/2014/chart" uri="{C3380CC4-5D6E-409C-BE32-E72D297353CC}">
                <c16:uniqueId val="{0000000D-856F-4721-B676-408331DCE709}"/>
              </c:ext>
            </c:extLst>
          </c:dPt>
          <c:cat>
            <c:numRef>
              <c:f>'Figure 6'!$B$3:$O$3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'Figure 6'!$B$8:$O$8</c:f>
              <c:numCache>
                <c:formatCode>General</c:formatCode>
                <c:ptCount val="14"/>
                <c:pt idx="0">
                  <c:v>1179</c:v>
                </c:pt>
                <c:pt idx="1">
                  <c:v>1039</c:v>
                </c:pt>
                <c:pt idx="2">
                  <c:v>1050</c:v>
                </c:pt>
                <c:pt idx="3">
                  <c:v>1052</c:v>
                </c:pt>
                <c:pt idx="4">
                  <c:v>1042</c:v>
                </c:pt>
                <c:pt idx="5">
                  <c:v>816</c:v>
                </c:pt>
                <c:pt idx="6">
                  <c:v>768</c:v>
                </c:pt>
                <c:pt idx="7">
                  <c:v>768</c:v>
                </c:pt>
                <c:pt idx="8">
                  <c:v>687</c:v>
                </c:pt>
                <c:pt idx="9">
                  <c:v>621</c:v>
                </c:pt>
                <c:pt idx="10">
                  <c:v>615</c:v>
                </c:pt>
                <c:pt idx="11">
                  <c:v>644</c:v>
                </c:pt>
                <c:pt idx="12">
                  <c:v>573</c:v>
                </c:pt>
                <c:pt idx="13">
                  <c:v>781</c:v>
                </c:pt>
              </c:numCache>
            </c:numRef>
          </c:val>
          <c:smooth val="0"/>
          <c:extLst>
            <c:ext xmlns:c16="http://schemas.microsoft.com/office/drawing/2014/chart" uri="{C3380CC4-5D6E-409C-BE32-E72D297353CC}">
              <c16:uniqueId val="{0000000E-856F-4721-B676-408331DCE709}"/>
            </c:ext>
          </c:extLst>
        </c:ser>
        <c:ser>
          <c:idx val="3"/>
          <c:order val="5"/>
          <c:tx>
            <c:strRef>
              <c:f>'Figure 6'!$A$9</c:f>
              <c:strCache>
                <c:ptCount val="1"/>
                <c:pt idx="0">
                  <c:v>BTS Support à l'action managériale (Assistant de direction jusqu'en 2009 puis Assistant de manager de 2009 à 2020)</c:v>
                </c:pt>
              </c:strCache>
            </c:strRef>
          </c:tx>
          <c:spPr>
            <a:ln>
              <a:solidFill>
                <a:schemeClr val="accent5">
                  <a:lumMod val="75000"/>
                </a:schemeClr>
              </a:solidFill>
            </a:ln>
          </c:spPr>
          <c:marker>
            <c:symbol val="none"/>
          </c:marker>
          <c:cat>
            <c:numRef>
              <c:f>'Figure 6'!$B$3:$O$3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'Figure 6'!$B$9:$O$9</c:f>
              <c:numCache>
                <c:formatCode>General</c:formatCode>
                <c:ptCount val="14"/>
                <c:pt idx="0">
                  <c:v>1793</c:v>
                </c:pt>
                <c:pt idx="1">
                  <c:v>2495</c:v>
                </c:pt>
                <c:pt idx="2">
                  <c:v>691</c:v>
                </c:pt>
                <c:pt idx="3">
                  <c:v>689</c:v>
                </c:pt>
                <c:pt idx="4">
                  <c:v>743</c:v>
                </c:pt>
                <c:pt idx="5">
                  <c:v>833</c:v>
                </c:pt>
                <c:pt idx="6">
                  <c:v>818</c:v>
                </c:pt>
                <c:pt idx="7">
                  <c:v>835</c:v>
                </c:pt>
                <c:pt idx="8">
                  <c:v>838</c:v>
                </c:pt>
                <c:pt idx="9">
                  <c:v>749</c:v>
                </c:pt>
                <c:pt idx="10">
                  <c:v>757</c:v>
                </c:pt>
                <c:pt idx="11">
                  <c:v>886</c:v>
                </c:pt>
                <c:pt idx="12">
                  <c:v>433</c:v>
                </c:pt>
                <c:pt idx="13">
                  <c:v>497</c:v>
                </c:pt>
              </c:numCache>
            </c:numRef>
          </c:val>
          <c:smooth val="0"/>
          <c:extLst>
            <c:ext xmlns:c16="http://schemas.microsoft.com/office/drawing/2014/chart" uri="{C3380CC4-5D6E-409C-BE32-E72D297353CC}">
              <c16:uniqueId val="{0000000F-856F-4721-B676-408331DCE709}"/>
            </c:ext>
          </c:extLst>
        </c:ser>
        <c:ser>
          <c:idx val="6"/>
          <c:order val="6"/>
          <c:tx>
            <c:strRef>
              <c:f>'Figure 6'!$A$10</c:f>
              <c:strCache>
                <c:ptCount val="1"/>
                <c:pt idx="0">
                  <c:v>Baccalauréat professionnel Commerce</c:v>
                </c:pt>
              </c:strCache>
            </c:strRef>
          </c:tx>
          <c:spPr>
            <a:ln>
              <a:solidFill>
                <a:schemeClr val="bg1">
                  <a:lumMod val="85000"/>
                </a:schemeClr>
              </a:solidFill>
            </a:ln>
          </c:spPr>
          <c:marker>
            <c:symbol val="none"/>
          </c:marker>
          <c:cat>
            <c:numRef>
              <c:f>'Figure 6'!$B$3:$O$3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'Figure 6'!$B$10:$O$10</c:f>
              <c:numCache>
                <c:formatCode>General</c:formatCode>
                <c:ptCount val="14"/>
                <c:pt idx="0">
                  <c:v>538</c:v>
                </c:pt>
                <c:pt idx="1">
                  <c:v>458</c:v>
                </c:pt>
                <c:pt idx="2">
                  <c:v>487</c:v>
                </c:pt>
                <c:pt idx="3">
                  <c:v>519</c:v>
                </c:pt>
                <c:pt idx="4">
                  <c:v>586</c:v>
                </c:pt>
                <c:pt idx="5">
                  <c:v>631</c:v>
                </c:pt>
                <c:pt idx="6">
                  <c:v>615</c:v>
                </c:pt>
                <c:pt idx="7">
                  <c:v>602</c:v>
                </c:pt>
                <c:pt idx="8">
                  <c:v>589</c:v>
                </c:pt>
                <c:pt idx="9">
                  <c:v>524</c:v>
                </c:pt>
                <c:pt idx="10">
                  <c:v>548</c:v>
                </c:pt>
                <c:pt idx="11">
                  <c:v>545</c:v>
                </c:pt>
                <c:pt idx="12">
                  <c:v>417</c:v>
                </c:pt>
                <c:pt idx="13">
                  <c:v>420</c:v>
                </c:pt>
              </c:numCache>
            </c:numRef>
          </c:val>
          <c:smooth val="0"/>
          <c:extLst>
            <c:ext xmlns:c16="http://schemas.microsoft.com/office/drawing/2014/chart" uri="{C3380CC4-5D6E-409C-BE32-E72D297353CC}">
              <c16:uniqueId val="{00000010-856F-4721-B676-408331DCE709}"/>
            </c:ext>
          </c:extLst>
        </c:ser>
        <c:ser>
          <c:idx val="7"/>
          <c:order val="7"/>
          <c:tx>
            <c:strRef>
              <c:f>'Figure 6'!$A$11</c:f>
              <c:strCache>
                <c:ptCount val="1"/>
                <c:pt idx="0">
                  <c:v>BTS Gestion de la PME (BTS Assistant de gestion de PME-PMI à référentiel commun européen)</c:v>
                </c:pt>
              </c:strCache>
            </c:strRef>
          </c:tx>
          <c:spPr>
            <a:ln>
              <a:solidFill>
                <a:schemeClr val="bg1">
                  <a:lumMod val="85000"/>
                </a:schemeClr>
              </a:solidFill>
            </a:ln>
          </c:spPr>
          <c:marker>
            <c:symbol val="none"/>
          </c:marker>
          <c:cat>
            <c:numRef>
              <c:f>'Figure 6'!$B$3:$O$3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'Figure 6'!$B$11:$O$11</c:f>
              <c:numCache>
                <c:formatCode>General</c:formatCode>
                <c:ptCount val="14"/>
                <c:pt idx="0">
                  <c:v>676</c:v>
                </c:pt>
                <c:pt idx="1">
                  <c:v>674</c:v>
                </c:pt>
                <c:pt idx="2">
                  <c:v>844</c:v>
                </c:pt>
                <c:pt idx="3">
                  <c:v>680</c:v>
                </c:pt>
                <c:pt idx="4">
                  <c:v>725</c:v>
                </c:pt>
                <c:pt idx="5">
                  <c:v>754</c:v>
                </c:pt>
                <c:pt idx="6">
                  <c:v>690</c:v>
                </c:pt>
                <c:pt idx="7">
                  <c:v>691</c:v>
                </c:pt>
                <c:pt idx="8">
                  <c:v>713</c:v>
                </c:pt>
                <c:pt idx="9">
                  <c:v>664</c:v>
                </c:pt>
                <c:pt idx="10">
                  <c:v>680</c:v>
                </c:pt>
                <c:pt idx="11">
                  <c:v>673</c:v>
                </c:pt>
                <c:pt idx="12">
                  <c:v>368</c:v>
                </c:pt>
                <c:pt idx="13">
                  <c:v>389</c:v>
                </c:pt>
              </c:numCache>
            </c:numRef>
          </c:val>
          <c:smooth val="0"/>
          <c:extLst>
            <c:ext xmlns:c16="http://schemas.microsoft.com/office/drawing/2014/chart" uri="{C3380CC4-5D6E-409C-BE32-E72D297353CC}">
              <c16:uniqueId val="{00000011-856F-4721-B676-408331DCE709}"/>
            </c:ext>
          </c:extLst>
        </c:ser>
        <c:ser>
          <c:idx val="8"/>
          <c:order val="8"/>
          <c:tx>
            <c:strRef>
              <c:f>'Figure 6'!$A$12</c:f>
              <c:strCache>
                <c:ptCount val="1"/>
                <c:pt idx="0">
                  <c:v>BTS Négociation et digitalisation de la relation client  (BTS Négociation et relation client)</c:v>
                </c:pt>
              </c:strCache>
            </c:strRef>
          </c:tx>
          <c:spPr>
            <a:ln>
              <a:solidFill>
                <a:schemeClr val="bg1">
                  <a:lumMod val="85000"/>
                </a:schemeClr>
              </a:solidFill>
            </a:ln>
          </c:spPr>
          <c:marker>
            <c:symbol val="none"/>
          </c:marker>
          <c:cat>
            <c:numRef>
              <c:f>'Figure 6'!$B$3:$O$3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'Figure 6'!$B$12:$O$12</c:f>
              <c:numCache>
                <c:formatCode>General</c:formatCode>
                <c:ptCount val="14"/>
                <c:pt idx="0">
                  <c:v>445</c:v>
                </c:pt>
                <c:pt idx="1">
                  <c:v>390</c:v>
                </c:pt>
                <c:pt idx="2">
                  <c:v>413</c:v>
                </c:pt>
                <c:pt idx="3">
                  <c:v>368</c:v>
                </c:pt>
                <c:pt idx="4">
                  <c:v>411</c:v>
                </c:pt>
                <c:pt idx="5">
                  <c:v>424</c:v>
                </c:pt>
                <c:pt idx="6">
                  <c:v>464</c:v>
                </c:pt>
                <c:pt idx="7">
                  <c:v>454</c:v>
                </c:pt>
                <c:pt idx="8">
                  <c:v>522</c:v>
                </c:pt>
                <c:pt idx="9">
                  <c:v>544</c:v>
                </c:pt>
                <c:pt idx="10">
                  <c:v>464</c:v>
                </c:pt>
                <c:pt idx="11">
                  <c:v>516</c:v>
                </c:pt>
                <c:pt idx="12">
                  <c:v>297</c:v>
                </c:pt>
                <c:pt idx="13">
                  <c:v>319</c:v>
                </c:pt>
              </c:numCache>
            </c:numRef>
          </c:val>
          <c:smooth val="0"/>
          <c:extLst>
            <c:ext xmlns:c16="http://schemas.microsoft.com/office/drawing/2014/chart" uri="{C3380CC4-5D6E-409C-BE32-E72D297353CC}">
              <c16:uniqueId val="{00000012-856F-4721-B676-408331DCE709}"/>
            </c:ext>
          </c:extLst>
        </c:ser>
        <c:dLbls>
          <c:showLegendKey val="0"/>
          <c:showVal val="0"/>
          <c:showCatName val="0"/>
          <c:showSerName val="0"/>
          <c:showPercent val="0"/>
          <c:showBubbleSize val="0"/>
        </c:dLbls>
        <c:smooth val="0"/>
        <c:axId val="117919104"/>
        <c:axId val="117924992"/>
      </c:lineChart>
      <c:catAx>
        <c:axId val="11791910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7924992"/>
        <c:crosses val="autoZero"/>
        <c:auto val="1"/>
        <c:lblAlgn val="ctr"/>
        <c:lblOffset val="100"/>
        <c:tickLblSkip val="2"/>
        <c:noMultiLvlLbl val="0"/>
      </c:catAx>
      <c:valAx>
        <c:axId val="117924992"/>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7919104"/>
        <c:crosses val="autoZero"/>
        <c:crossBetween val="between"/>
      </c:valAx>
    </c:plotArea>
    <c:plotVisOnly val="1"/>
    <c:dispBlanksAs val="gap"/>
    <c:showDLblsOverMax val="0"/>
  </c:chart>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9 web'!$C$3</c:f>
              <c:strCache>
                <c:ptCount val="1"/>
                <c:pt idx="0">
                  <c:v>2019</c:v>
                </c:pt>
              </c:strCache>
            </c:strRef>
          </c:tx>
          <c:invertIfNegative val="0"/>
          <c:cat>
            <c:multiLvlStrRef>
              <c:f>'Figure 9 web'!$A$4:$B$14</c:f>
              <c:multiLvlStrCache>
                <c:ptCount val="11"/>
                <c:lvl>
                  <c:pt idx="0">
                    <c:v>CAP</c:v>
                  </c:pt>
                  <c:pt idx="1">
                    <c:v>Autre niveau 3</c:v>
                  </c:pt>
                  <c:pt idx="2">
                    <c:v>Baccalauréat professionnel</c:v>
                  </c:pt>
                  <c:pt idx="3">
                    <c:v>Brevet professionnel</c:v>
                  </c:pt>
                  <c:pt idx="4">
                    <c:v>DEME</c:v>
                  </c:pt>
                  <c:pt idx="5">
                    <c:v>Autre niveau 4</c:v>
                  </c:pt>
                  <c:pt idx="6">
                    <c:v>BTS</c:v>
                  </c:pt>
                  <c:pt idx="7">
                    <c:v>DEES</c:v>
                  </c:pt>
                  <c:pt idx="8">
                    <c:v>autre niveau 5 (DCESF, DMA)</c:v>
                  </c:pt>
                  <c:pt idx="9">
                    <c:v>DEES</c:v>
                  </c:pt>
                  <c:pt idx="10">
                    <c:v>Autre niveaux 6 et 7 (DCG et DSCG)</c:v>
                  </c:pt>
                </c:lvl>
                <c:lvl>
                  <c:pt idx="0">
                    <c:v>Niveau 3</c:v>
                  </c:pt>
                  <c:pt idx="2">
                    <c:v>Niveau 4</c:v>
                  </c:pt>
                  <c:pt idx="6">
                    <c:v>Niveau 5</c:v>
                  </c:pt>
                  <c:pt idx="9">
                    <c:v>Niveaux 6 et 7</c:v>
                  </c:pt>
                </c:lvl>
              </c:multiLvlStrCache>
            </c:multiLvlStrRef>
          </c:cat>
          <c:val>
            <c:numRef>
              <c:f>'Figure 9 web'!$C$4:$C$14</c:f>
              <c:numCache>
                <c:formatCode>General</c:formatCode>
                <c:ptCount val="11"/>
                <c:pt idx="0">
                  <c:v>4451</c:v>
                </c:pt>
                <c:pt idx="1">
                  <c:v>338</c:v>
                </c:pt>
                <c:pt idx="2">
                  <c:v>4362</c:v>
                </c:pt>
                <c:pt idx="3">
                  <c:v>1375</c:v>
                </c:pt>
                <c:pt idx="4">
                  <c:v>2176</c:v>
                </c:pt>
                <c:pt idx="5">
                  <c:v>90</c:v>
                </c:pt>
                <c:pt idx="6">
                  <c:v>9237</c:v>
                </c:pt>
                <c:pt idx="7">
                  <c:v>4282</c:v>
                </c:pt>
                <c:pt idx="8">
                  <c:v>535</c:v>
                </c:pt>
                <c:pt idx="10">
                  <c:v>277</c:v>
                </c:pt>
              </c:numCache>
            </c:numRef>
          </c:val>
          <c:extLst>
            <c:ext xmlns:c16="http://schemas.microsoft.com/office/drawing/2014/chart" uri="{C3380CC4-5D6E-409C-BE32-E72D297353CC}">
              <c16:uniqueId val="{00000000-11BF-4A8E-A76B-985269BF72E1}"/>
            </c:ext>
          </c:extLst>
        </c:ser>
        <c:ser>
          <c:idx val="1"/>
          <c:order val="1"/>
          <c:tx>
            <c:strRef>
              <c:f>'Figure 9 web'!$D$3</c:f>
              <c:strCache>
                <c:ptCount val="1"/>
                <c:pt idx="0">
                  <c:v>2020</c:v>
                </c:pt>
              </c:strCache>
            </c:strRef>
          </c:tx>
          <c:invertIfNegative val="0"/>
          <c:cat>
            <c:multiLvlStrRef>
              <c:f>'Figure 9 web'!$A$4:$B$14</c:f>
              <c:multiLvlStrCache>
                <c:ptCount val="11"/>
                <c:lvl>
                  <c:pt idx="0">
                    <c:v>CAP</c:v>
                  </c:pt>
                  <c:pt idx="1">
                    <c:v>Autre niveau 3</c:v>
                  </c:pt>
                  <c:pt idx="2">
                    <c:v>Baccalauréat professionnel</c:v>
                  </c:pt>
                  <c:pt idx="3">
                    <c:v>Brevet professionnel</c:v>
                  </c:pt>
                  <c:pt idx="4">
                    <c:v>DEME</c:v>
                  </c:pt>
                  <c:pt idx="5">
                    <c:v>Autre niveau 4</c:v>
                  </c:pt>
                  <c:pt idx="6">
                    <c:v>BTS</c:v>
                  </c:pt>
                  <c:pt idx="7">
                    <c:v>DEES</c:v>
                  </c:pt>
                  <c:pt idx="8">
                    <c:v>autre niveau 5 (DCESF, DMA)</c:v>
                  </c:pt>
                  <c:pt idx="9">
                    <c:v>DEES</c:v>
                  </c:pt>
                  <c:pt idx="10">
                    <c:v>Autre niveaux 6 et 7 (DCG et DSCG)</c:v>
                  </c:pt>
                </c:lvl>
                <c:lvl>
                  <c:pt idx="0">
                    <c:v>Niveau 3</c:v>
                  </c:pt>
                  <c:pt idx="2">
                    <c:v>Niveau 4</c:v>
                  </c:pt>
                  <c:pt idx="6">
                    <c:v>Niveau 5</c:v>
                  </c:pt>
                  <c:pt idx="9">
                    <c:v>Niveaux 6 et 7</c:v>
                  </c:pt>
                </c:lvl>
              </c:multiLvlStrCache>
            </c:multiLvlStrRef>
          </c:cat>
          <c:val>
            <c:numRef>
              <c:f>'Figure 9 web'!$D$4:$D$14</c:f>
              <c:numCache>
                <c:formatCode>General</c:formatCode>
                <c:ptCount val="11"/>
                <c:pt idx="0">
                  <c:v>2919</c:v>
                </c:pt>
                <c:pt idx="1">
                  <c:v>139</c:v>
                </c:pt>
                <c:pt idx="2">
                  <c:v>3232</c:v>
                </c:pt>
                <c:pt idx="3">
                  <c:v>1101</c:v>
                </c:pt>
                <c:pt idx="4">
                  <c:v>1945</c:v>
                </c:pt>
                <c:pt idx="5">
                  <c:v>49</c:v>
                </c:pt>
                <c:pt idx="6">
                  <c:v>7296</c:v>
                </c:pt>
                <c:pt idx="7">
                  <c:v>2920</c:v>
                </c:pt>
                <c:pt idx="8">
                  <c:v>298</c:v>
                </c:pt>
                <c:pt idx="9">
                  <c:v>1096</c:v>
                </c:pt>
                <c:pt idx="10">
                  <c:v>581</c:v>
                </c:pt>
              </c:numCache>
            </c:numRef>
          </c:val>
          <c:extLst>
            <c:ext xmlns:c16="http://schemas.microsoft.com/office/drawing/2014/chart" uri="{C3380CC4-5D6E-409C-BE32-E72D297353CC}">
              <c16:uniqueId val="{00000001-11BF-4A8E-A76B-985269BF72E1}"/>
            </c:ext>
          </c:extLst>
        </c:ser>
        <c:ser>
          <c:idx val="2"/>
          <c:order val="2"/>
          <c:tx>
            <c:strRef>
              <c:f>'Figure 9 web'!$E$3</c:f>
              <c:strCache>
                <c:ptCount val="1"/>
                <c:pt idx="0">
                  <c:v>2021</c:v>
                </c:pt>
              </c:strCache>
            </c:strRef>
          </c:tx>
          <c:invertIfNegative val="0"/>
          <c:cat>
            <c:multiLvlStrRef>
              <c:f>'Figure 9 web'!$A$4:$B$14</c:f>
              <c:multiLvlStrCache>
                <c:ptCount val="11"/>
                <c:lvl>
                  <c:pt idx="0">
                    <c:v>CAP</c:v>
                  </c:pt>
                  <c:pt idx="1">
                    <c:v>Autre niveau 3</c:v>
                  </c:pt>
                  <c:pt idx="2">
                    <c:v>Baccalauréat professionnel</c:v>
                  </c:pt>
                  <c:pt idx="3">
                    <c:v>Brevet professionnel</c:v>
                  </c:pt>
                  <c:pt idx="4">
                    <c:v>DEME</c:v>
                  </c:pt>
                  <c:pt idx="5">
                    <c:v>Autre niveau 4</c:v>
                  </c:pt>
                  <c:pt idx="6">
                    <c:v>BTS</c:v>
                  </c:pt>
                  <c:pt idx="7">
                    <c:v>DEES</c:v>
                  </c:pt>
                  <c:pt idx="8">
                    <c:v>autre niveau 5 (DCESF, DMA)</c:v>
                  </c:pt>
                  <c:pt idx="9">
                    <c:v>DEES</c:v>
                  </c:pt>
                  <c:pt idx="10">
                    <c:v>Autre niveaux 6 et 7 (DCG et DSCG)</c:v>
                  </c:pt>
                </c:lvl>
                <c:lvl>
                  <c:pt idx="0">
                    <c:v>Niveau 3</c:v>
                  </c:pt>
                  <c:pt idx="2">
                    <c:v>Niveau 4</c:v>
                  </c:pt>
                  <c:pt idx="6">
                    <c:v>Niveau 5</c:v>
                  </c:pt>
                  <c:pt idx="9">
                    <c:v>Niveaux 6 et 7</c:v>
                  </c:pt>
                </c:lvl>
              </c:multiLvlStrCache>
            </c:multiLvlStrRef>
          </c:cat>
          <c:val>
            <c:numRef>
              <c:f>'Figure 9 web'!$E$4:$E$14</c:f>
              <c:numCache>
                <c:formatCode>General</c:formatCode>
                <c:ptCount val="11"/>
                <c:pt idx="0">
                  <c:v>3473</c:v>
                </c:pt>
                <c:pt idx="1">
                  <c:v>145</c:v>
                </c:pt>
                <c:pt idx="2">
                  <c:v>3786</c:v>
                </c:pt>
                <c:pt idx="3">
                  <c:v>1259</c:v>
                </c:pt>
                <c:pt idx="4">
                  <c:v>2739</c:v>
                </c:pt>
                <c:pt idx="5">
                  <c:v>61</c:v>
                </c:pt>
                <c:pt idx="6">
                  <c:v>8430</c:v>
                </c:pt>
                <c:pt idx="7">
                  <c:v>0</c:v>
                </c:pt>
                <c:pt idx="8">
                  <c:v>7</c:v>
                </c:pt>
                <c:pt idx="9">
                  <c:v>5437</c:v>
                </c:pt>
                <c:pt idx="10">
                  <c:v>1062</c:v>
                </c:pt>
              </c:numCache>
            </c:numRef>
          </c:val>
          <c:extLst>
            <c:ext xmlns:c16="http://schemas.microsoft.com/office/drawing/2014/chart" uri="{C3380CC4-5D6E-409C-BE32-E72D297353CC}">
              <c16:uniqueId val="{00000000-C424-45DA-A8D3-B6C4250EDAB8}"/>
            </c:ext>
          </c:extLst>
        </c:ser>
        <c:dLbls>
          <c:showLegendKey val="0"/>
          <c:showVal val="0"/>
          <c:showCatName val="0"/>
          <c:showSerName val="0"/>
          <c:showPercent val="0"/>
          <c:showBubbleSize val="0"/>
        </c:dLbls>
        <c:gapWidth val="150"/>
        <c:axId val="123977088"/>
        <c:axId val="123995264"/>
      </c:barChart>
      <c:catAx>
        <c:axId val="123977088"/>
        <c:scaling>
          <c:orientation val="minMax"/>
        </c:scaling>
        <c:delete val="0"/>
        <c:axPos val="b"/>
        <c:numFmt formatCode="General" sourceLinked="0"/>
        <c:majorTickMark val="out"/>
        <c:minorTickMark val="none"/>
        <c:tickLblPos val="nextTo"/>
        <c:crossAx val="123995264"/>
        <c:crosses val="autoZero"/>
        <c:auto val="1"/>
        <c:lblAlgn val="ctr"/>
        <c:lblOffset val="100"/>
        <c:noMultiLvlLbl val="0"/>
      </c:catAx>
      <c:valAx>
        <c:axId val="123995264"/>
        <c:scaling>
          <c:orientation val="minMax"/>
        </c:scaling>
        <c:delete val="0"/>
        <c:axPos val="l"/>
        <c:majorGridlines/>
        <c:numFmt formatCode="General" sourceLinked="1"/>
        <c:majorTickMark val="out"/>
        <c:minorTickMark val="none"/>
        <c:tickLblPos val="nextTo"/>
        <c:crossAx val="12397708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142875</xdr:rowOff>
    </xdr:from>
    <xdr:to>
      <xdr:col>8</xdr:col>
      <xdr:colOff>352425</xdr:colOff>
      <xdr:row>27</xdr:row>
      <xdr:rowOff>76200</xdr:rowOff>
    </xdr:to>
    <xdr:graphicFrame macro="">
      <xdr:nvGraphicFramePr>
        <xdr:cNvPr id="119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60960</xdr:rowOff>
    </xdr:from>
    <xdr:to>
      <xdr:col>2</xdr:col>
      <xdr:colOff>621030</xdr:colOff>
      <xdr:row>17</xdr:row>
      <xdr:rowOff>38100</xdr:rowOff>
    </xdr:to>
    <xdr:sp macro="" textlink="">
      <xdr:nvSpPr>
        <xdr:cNvPr id="2" name="ZoneTexte 1"/>
        <xdr:cNvSpPr txBox="1"/>
      </xdr:nvSpPr>
      <xdr:spPr>
        <a:xfrm>
          <a:off x="0" y="60960"/>
          <a:ext cx="7040880" cy="2827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lang="fr-FR" sz="1100"/>
            <a:t>Dispositif académique de validation des acquis : hausse du nombre</a:t>
          </a:r>
        </a:p>
        <a:p>
          <a:pPr>
            <a:lnSpc>
              <a:spcPts val="1100"/>
            </a:lnSpc>
          </a:pPr>
          <a:r>
            <a:rPr lang="fr-FR" sz="1100"/>
            <a:t>de diplômes délivrés de 8 % en 2018, Note d'information, n°51 , décembre 2019.</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0.33657</cdr:x>
      <cdr:y>0.26723</cdr:y>
    </cdr:from>
    <cdr:to>
      <cdr:x>0.74811</cdr:x>
      <cdr:y>0.33451</cdr:y>
    </cdr:to>
    <cdr:sp macro="" textlink="">
      <cdr:nvSpPr>
        <cdr:cNvPr id="558081" name="Text Box 1"/>
        <cdr:cNvSpPr txBox="1">
          <a:spLocks xmlns:a="http://schemas.openxmlformats.org/drawingml/2006/main" noChangeArrowheads="1"/>
        </cdr:cNvSpPr>
      </cdr:nvSpPr>
      <cdr:spPr bwMode="auto">
        <a:xfrm xmlns:a="http://schemas.openxmlformats.org/drawingml/2006/main">
          <a:off x="1596968" y="793895"/>
          <a:ext cx="1992052" cy="203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Candidats ayant obtenu une validation</a:t>
          </a:r>
        </a:p>
      </cdr:txBody>
    </cdr:sp>
  </cdr:relSizeAnchor>
  <cdr:relSizeAnchor xmlns:cdr="http://schemas.openxmlformats.org/drawingml/2006/chartDrawing">
    <cdr:from>
      <cdr:x>0.41925</cdr:x>
      <cdr:y>0.45233</cdr:y>
    </cdr:from>
    <cdr:to>
      <cdr:x>0.69317</cdr:x>
      <cdr:y>0.51693</cdr:y>
    </cdr:to>
    <cdr:sp macro="" textlink="">
      <cdr:nvSpPr>
        <cdr:cNvPr id="558082" name="Text Box 2"/>
        <cdr:cNvSpPr txBox="1">
          <a:spLocks xmlns:a="http://schemas.openxmlformats.org/drawingml/2006/main" noChangeArrowheads="1"/>
        </cdr:cNvSpPr>
      </cdr:nvSpPr>
      <cdr:spPr bwMode="auto">
        <a:xfrm xmlns:a="http://schemas.openxmlformats.org/drawingml/2006/main">
          <a:off x="2536196" y="1328060"/>
          <a:ext cx="1676372" cy="19209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dont validations complètes</a:t>
          </a:r>
        </a:p>
      </cdr:txBody>
    </cdr:sp>
  </cdr:relSizeAnchor>
  <cdr:relSizeAnchor xmlns:cdr="http://schemas.openxmlformats.org/drawingml/2006/chartDrawing">
    <cdr:from>
      <cdr:x>0.31418</cdr:x>
      <cdr:y>0.06014</cdr:y>
    </cdr:from>
    <cdr:to>
      <cdr:x>0.49529</cdr:x>
      <cdr:y>0.13587</cdr:y>
    </cdr:to>
    <cdr:sp macro="" textlink="">
      <cdr:nvSpPr>
        <cdr:cNvPr id="558083" name="Text Box 3"/>
        <cdr:cNvSpPr txBox="1">
          <a:spLocks xmlns:a="http://schemas.openxmlformats.org/drawingml/2006/main" noChangeArrowheads="1"/>
        </cdr:cNvSpPr>
      </cdr:nvSpPr>
      <cdr:spPr bwMode="auto">
        <a:xfrm xmlns:a="http://schemas.openxmlformats.org/drawingml/2006/main">
          <a:off x="1894659" y="174799"/>
          <a:ext cx="1103624" cy="22434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Dossiers examinés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750570</xdr:colOff>
      <xdr:row>18</xdr:row>
      <xdr:rowOff>148590</xdr:rowOff>
    </xdr:from>
    <xdr:to>
      <xdr:col>4</xdr:col>
      <xdr:colOff>0</xdr:colOff>
      <xdr:row>35</xdr:row>
      <xdr:rowOff>41910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895351</xdr:colOff>
      <xdr:row>18</xdr:row>
      <xdr:rowOff>17145</xdr:rowOff>
    </xdr:from>
    <xdr:to>
      <xdr:col>8</xdr:col>
      <xdr:colOff>1</xdr:colOff>
      <xdr:row>44</xdr:row>
      <xdr:rowOff>57150</xdr:rowOff>
    </xdr:to>
    <xdr:graphicFrame macro="">
      <xdr:nvGraphicFramePr>
        <xdr:cNvPr id="60727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952500</xdr:colOff>
      <xdr:row>18</xdr:row>
      <xdr:rowOff>93345</xdr:rowOff>
    </xdr:from>
    <xdr:to>
      <xdr:col>10</xdr:col>
      <xdr:colOff>504825</xdr:colOff>
      <xdr:row>37</xdr:row>
      <xdr:rowOff>144780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1101054</xdr:colOff>
      <xdr:row>9</xdr:row>
      <xdr:rowOff>38100</xdr:rowOff>
    </xdr:to>
    <xdr:sp macro="" textlink="">
      <xdr:nvSpPr>
        <xdr:cNvPr id="2" name="ZoneTexte 1"/>
        <xdr:cNvSpPr txBox="1"/>
      </xdr:nvSpPr>
      <xdr:spPr>
        <a:xfrm>
          <a:off x="0" y="0"/>
          <a:ext cx="6259794" cy="14554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b="1"/>
            <a:t>Source</a:t>
          </a:r>
        </a:p>
        <a:p>
          <a:r>
            <a:rPr lang="fr-FR"/>
            <a:t>L’enquête n° 62 de la Depp sur l’activité des dispositifs de validation des acquis de l’expérience (VAE) couvre la France métropolitaine et les DOM (y compris Mayotte depuis 2011). Elle fournit, annuellement, des indicateurs sur l’activité des dispositifs académiques de validation des acquis de l’expérience (DAVA).</a:t>
          </a:r>
        </a:p>
        <a:p>
          <a:endParaRPr lang="fr-FR"/>
        </a:p>
        <a:p>
          <a:r>
            <a:rPr lang="fr-FR"/>
            <a:t>Dress enquête Écoles 2021</a:t>
          </a:r>
        </a:p>
        <a:p>
          <a:r>
            <a:rPr lang="fr-FR"/>
            <a:t>BCP : univers</a:t>
          </a:r>
          <a:r>
            <a:rPr lang="fr-FR" baseline="0"/>
            <a:t> </a:t>
          </a:r>
          <a:r>
            <a:rPr lang="fr-FR"/>
            <a:t>Examens-  techno et pro (sauf bac) Hist; univers </a:t>
          </a:r>
        </a:p>
        <a:p>
          <a:r>
            <a:rPr lang="fr-FR"/>
            <a:t>Examens-  techno et pro (sauf bac) Hist</a:t>
          </a:r>
        </a:p>
        <a:p>
          <a:endParaRPr lang="fr-F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38100</xdr:rowOff>
    </xdr:from>
    <xdr:to>
      <xdr:col>7</xdr:col>
      <xdr:colOff>118124</xdr:colOff>
      <xdr:row>25</xdr:row>
      <xdr:rowOff>133354</xdr:rowOff>
    </xdr:to>
    <xdr:sp macro="" textlink="">
      <xdr:nvSpPr>
        <xdr:cNvPr id="2" name="ZoneTexte 1"/>
        <xdr:cNvSpPr txBox="1"/>
      </xdr:nvSpPr>
      <xdr:spPr>
        <a:xfrm>
          <a:off x="0" y="38100"/>
          <a:ext cx="5623560" cy="7757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LE DISPOSITIF DE VALIDATION DES ACQUIS DE L’EXPÉRIENCE (VAE)</a:t>
          </a:r>
        </a:p>
        <a:p>
          <a:r>
            <a:rPr lang="fr-FR" sz="1100" b="1"/>
            <a:t>La VAE pour accéder à un diplôme</a:t>
          </a:r>
        </a:p>
        <a:p>
          <a:r>
            <a:rPr lang="fr-FR" sz="1100"/>
            <a:t>Depuis la loi de modernisation sociale du 17 janvier 2002, la VAE est, au même titre que la formation initiale ou continue, une voie d'accès aux diplômes, titres et certifications professionnelles. En développant les possibilités d’obtenir un diplôme en cours de vie active, la VAE constitue ainsi un élément fondamental de la formation tout au long de la vie. C’est un droit inscrit dans le Code du travail et le Code de l'éducation.</a:t>
          </a:r>
        </a:p>
        <a:p>
          <a:endParaRPr lang="fr-FR" sz="1100"/>
        </a:p>
        <a:p>
          <a:r>
            <a:rPr lang="fr-FR" sz="1100" b="1"/>
            <a:t>Recevabilité et candidature</a:t>
          </a:r>
        </a:p>
        <a:p>
          <a:r>
            <a:rPr lang="fr-FR" sz="1100"/>
            <a:t>La recevabilité vérifie les conditions légales d’accès à la VAE et rassemble les preuves des requis d’expérience dans l’exercice d’activités en rapport avec le champ du diplôme postulé.</a:t>
          </a:r>
        </a:p>
        <a:p>
          <a:r>
            <a:rPr lang="fr-FR" sz="1100"/>
            <a:t>Le demandeur se porte candidat quand il dépose le dossier qui fait valoir ses compétences en vue de l’obtention du diplôme. Sa candidature est ensuite examinée par un jury « constitué et présidé conformément à la réglementation du diplôme concerné » qui se prononce sur la valiation.</a:t>
          </a:r>
        </a:p>
        <a:p>
          <a:endParaRPr lang="fr-FR" sz="1100"/>
        </a:p>
        <a:p>
          <a:r>
            <a:rPr lang="fr-FR" sz="1100" b="1"/>
            <a:t>Un dispositif qui mobilise différents acteurs</a:t>
          </a:r>
        </a:p>
        <a:p>
          <a:r>
            <a:rPr lang="fr-FR" sz="1100"/>
            <a:t>En amont de la validation, les services des dispositifs académiques de validation des acquis (DAVA) assurent l’accueil et l’information du public et proposent des prestations d’accompagnement. La recevabilité des demandes, comme ensuite l’examen des candidatures, est en principe de la responsabilité des divisions des examens et concours (DEC) qui exercent la partie obligatoire et réglementaire de la VAE. Toutefois, les DAVA peuvent décider de la recevabilité des demandes et parfois même organiser les jurys d’examen par délégation du recteur et de la DEC.</a:t>
          </a:r>
        </a:p>
        <a:p>
          <a:endParaRPr lang="fr-FR" sz="1100"/>
        </a:p>
        <a:p>
          <a:r>
            <a:rPr lang="fr-FR" sz="1100"/>
            <a:t>Pour assurer les prestations d’accompagnement, les DAVA ont développé leurs propres services ou ont recours au réseau des groupements d’établissements (Greta). Ils peuvent aussi passer convention avec d’autres acteurs, services de formation continue des universités ou instituts régionaux du travail social par exemple pour les diplômes comptables ou les diplômes d’éducateurs.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68580</xdr:rowOff>
    </xdr:from>
    <xdr:to>
      <xdr:col>6</xdr:col>
      <xdr:colOff>247659</xdr:colOff>
      <xdr:row>16</xdr:row>
      <xdr:rowOff>148607</xdr:rowOff>
    </xdr:to>
    <xdr:sp macro="" textlink="">
      <xdr:nvSpPr>
        <xdr:cNvPr id="2" name="ZoneTexte 1"/>
        <xdr:cNvSpPr txBox="1"/>
      </xdr:nvSpPr>
      <xdr:spPr>
        <a:xfrm>
          <a:off x="0" y="68580"/>
          <a:ext cx="5006340" cy="4549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Les diplômes professionnels de l’Éducation nationale</a:t>
          </a:r>
        </a:p>
        <a:p>
          <a:r>
            <a:rPr lang="fr-FR" sz="1100"/>
            <a:t>Le champ couvre les diplômes technologiques et professionnels des ministères de l’éducation nationale et de l'enseignement supérieur et de la recherche, dont l’organisation et la gestion des examens sont assurées par les services des rectorats académiques. Il comprend l’ensemble des diplômes du second degré à finalité professionnelle sous tutelle de l’éducation nationale,  auxquels s’ajoutent des diplômes du supérieur : diplômes des métiers d’art (DMA), brevets technologiques supérieurs (BTS), diplômes supérieurs des arts appliqués (DSAA), diplôme de comptabilité et de gestion (DCG) et diplôme supérieur de comptabilité et de gestion (DSCG), ainsi que quatre diplômes placés sous double tutelle des ministères chargés de l’éducation nationale et des affaires sociales : diplôme d’état d’éducateur spécialisé (DEES), diplôme d’état d’éducateur technique spécialisé (DEETS), diplôme de conseiller en économie sociale et familiale (DCESF) et diplôme d’état de moniteur éducateur (DME). L’ensemble est communément désigné comme « diplômes professionnels de l’Éducation nationale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285750</xdr:colOff>
      <xdr:row>0</xdr:row>
      <xdr:rowOff>110490</xdr:rowOff>
    </xdr:from>
    <xdr:to>
      <xdr:col>6</xdr:col>
      <xdr:colOff>179082</xdr:colOff>
      <xdr:row>17</xdr:row>
      <xdr:rowOff>81915</xdr:rowOff>
    </xdr:to>
    <xdr:sp macro="" textlink="">
      <xdr:nvSpPr>
        <xdr:cNvPr id="2" name="ZoneTexte 1"/>
        <xdr:cNvSpPr txBox="1"/>
      </xdr:nvSpPr>
      <xdr:spPr>
        <a:xfrm>
          <a:off x="289560" y="1143000"/>
          <a:ext cx="4655820" cy="2811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fr-FR" sz="1100" b="1"/>
            <a:t>Définition</a:t>
          </a:r>
        </a:p>
        <a:p>
          <a:pPr>
            <a:lnSpc>
              <a:spcPts val="1200"/>
            </a:lnSpc>
          </a:pPr>
          <a:r>
            <a:rPr lang="fr-FR" sz="1100"/>
            <a:t>La validation est considérée comme totale quand elle autorise la délivrance du diplôme. Cela peut être le résultat d’un parcours en plusieurs étapes, sur plusieurs sessions et peut combiner VAE et examens. Les diplômés sont alors comptabilisés selon le mode d’évaluation au moment de l’obtention du diplôme.</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Y43"/>
  <sheetViews>
    <sheetView tabSelected="1" zoomScaleNormal="100" workbookViewId="0">
      <selection sqref="A1:K1"/>
    </sheetView>
  </sheetViews>
  <sheetFormatPr baseColWidth="10" defaultColWidth="11.42578125" defaultRowHeight="12" x14ac:dyDescent="0.2"/>
  <cols>
    <col min="1" max="1" width="44.42578125" style="13" bestFit="1" customWidth="1"/>
    <col min="2" max="2" width="7.140625" style="11" bestFit="1" customWidth="1"/>
    <col min="3" max="8" width="8.140625" style="11" bestFit="1" customWidth="1"/>
    <col min="9" max="9" width="8.5703125" style="12" bestFit="1" customWidth="1"/>
    <col min="10" max="10" width="8.140625" style="12" bestFit="1" customWidth="1"/>
    <col min="11" max="13" width="8.140625" style="11" bestFit="1" customWidth="1"/>
    <col min="14" max="14" width="8.140625" style="5" bestFit="1" customWidth="1"/>
    <col min="15" max="17" width="11.42578125" style="5" bestFit="1" customWidth="1"/>
    <col min="18" max="18" width="10.7109375" style="2" customWidth="1"/>
    <col min="19" max="19" width="10.7109375" style="219" customWidth="1"/>
    <col min="20" max="20" width="10.7109375" style="220" customWidth="1"/>
    <col min="21" max="21" width="10.7109375" style="2" customWidth="1"/>
    <col min="22" max="16384" width="11.42578125" style="2"/>
  </cols>
  <sheetData>
    <row r="1" spans="1:25" x14ac:dyDescent="0.2">
      <c r="A1" s="381" t="s">
        <v>177</v>
      </c>
      <c r="B1" s="381"/>
      <c r="C1" s="381"/>
      <c r="D1" s="381"/>
      <c r="E1" s="381"/>
      <c r="F1" s="381"/>
      <c r="G1" s="381"/>
      <c r="H1" s="381"/>
      <c r="I1" s="381"/>
      <c r="J1" s="381"/>
      <c r="K1" s="381"/>
      <c r="M1" s="5"/>
    </row>
    <row r="2" spans="1:25" s="5" customFormat="1" ht="12.75" thickBot="1" x14ac:dyDescent="0.25"/>
    <row r="3" spans="1:25" s="5" customFormat="1" ht="12.75" thickTop="1" x14ac:dyDescent="0.2">
      <c r="A3" s="96"/>
      <c r="B3" s="97">
        <v>2002</v>
      </c>
      <c r="C3" s="97">
        <v>2003</v>
      </c>
      <c r="D3" s="97">
        <v>2004</v>
      </c>
      <c r="E3" s="97">
        <v>2005</v>
      </c>
      <c r="F3" s="97">
        <v>2006</v>
      </c>
      <c r="G3" s="97">
        <v>2007</v>
      </c>
      <c r="H3" s="97">
        <v>2008</v>
      </c>
      <c r="I3" s="97">
        <v>2009</v>
      </c>
      <c r="J3" s="97">
        <v>2010</v>
      </c>
      <c r="K3" s="97">
        <v>2011</v>
      </c>
      <c r="L3" s="97">
        <v>2012</v>
      </c>
      <c r="M3" s="97">
        <v>2013</v>
      </c>
      <c r="N3" s="97">
        <v>2014</v>
      </c>
      <c r="O3" s="97">
        <v>2015</v>
      </c>
      <c r="P3" s="97">
        <v>2016</v>
      </c>
      <c r="Q3" s="97">
        <v>2017</v>
      </c>
      <c r="R3" s="97">
        <v>2018</v>
      </c>
      <c r="S3" s="97">
        <v>2019</v>
      </c>
      <c r="T3" s="97">
        <v>2020</v>
      </c>
      <c r="U3" s="297">
        <v>2021</v>
      </c>
    </row>
    <row r="4" spans="1:25" s="5" customFormat="1" x14ac:dyDescent="0.2">
      <c r="A4" s="182" t="s">
        <v>12</v>
      </c>
      <c r="B4" s="49">
        <v>3089</v>
      </c>
      <c r="C4" s="50">
        <v>14374</v>
      </c>
      <c r="D4" s="50">
        <v>19136</v>
      </c>
      <c r="E4" s="56">
        <v>21379</v>
      </c>
      <c r="F4" s="50">
        <v>22160</v>
      </c>
      <c r="G4" s="50">
        <v>22073</v>
      </c>
      <c r="H4" s="50">
        <v>22013</v>
      </c>
      <c r="I4" s="50">
        <v>22234</v>
      </c>
      <c r="J4" s="51">
        <v>19914</v>
      </c>
      <c r="K4" s="50">
        <v>20950</v>
      </c>
      <c r="L4" s="52">
        <v>20762</v>
      </c>
      <c r="M4" s="53">
        <v>20682</v>
      </c>
      <c r="N4" s="53">
        <v>19893</v>
      </c>
      <c r="O4" s="54">
        <v>19324</v>
      </c>
      <c r="P4" s="54">
        <v>18660</v>
      </c>
      <c r="Q4" s="54">
        <v>18135</v>
      </c>
      <c r="R4" s="116">
        <v>19436</v>
      </c>
      <c r="S4" s="221">
        <v>17953</v>
      </c>
      <c r="T4" s="294">
        <v>15265</v>
      </c>
      <c r="U4" s="377">
        <v>16540</v>
      </c>
      <c r="V4" s="365"/>
      <c r="W4" s="238"/>
      <c r="Y4" s="238"/>
    </row>
    <row r="5" spans="1:25" s="5" customFormat="1" x14ac:dyDescent="0.2">
      <c r="A5" s="14" t="s">
        <v>13</v>
      </c>
      <c r="B5" s="55">
        <v>2740</v>
      </c>
      <c r="C5" s="56">
        <v>12666</v>
      </c>
      <c r="D5" s="56">
        <v>17181</v>
      </c>
      <c r="E5" s="56">
        <v>18734</v>
      </c>
      <c r="F5" s="56">
        <v>19477</v>
      </c>
      <c r="G5" s="56">
        <v>19300</v>
      </c>
      <c r="H5" s="56">
        <v>19384</v>
      </c>
      <c r="I5" s="56">
        <v>19679</v>
      </c>
      <c r="J5" s="57">
        <v>17855</v>
      </c>
      <c r="K5" s="58">
        <v>18640</v>
      </c>
      <c r="L5" s="58">
        <v>18360</v>
      </c>
      <c r="M5" s="59">
        <v>18317</v>
      </c>
      <c r="N5" s="59">
        <v>17547</v>
      </c>
      <c r="O5" s="60">
        <v>17099</v>
      </c>
      <c r="P5" s="60">
        <v>16401</v>
      </c>
      <c r="Q5" s="60">
        <v>16060</v>
      </c>
      <c r="R5" s="117">
        <v>17186</v>
      </c>
      <c r="S5" s="222">
        <v>15839</v>
      </c>
      <c r="T5" s="295">
        <f>10502+2972</f>
        <v>13474</v>
      </c>
      <c r="U5" s="298">
        <v>14560</v>
      </c>
      <c r="V5" s="365"/>
    </row>
    <row r="6" spans="1:25" s="42" customFormat="1" x14ac:dyDescent="0.2">
      <c r="A6" s="183" t="s">
        <v>14</v>
      </c>
      <c r="B6" s="61">
        <v>1360</v>
      </c>
      <c r="C6" s="62">
        <v>7061</v>
      </c>
      <c r="D6" s="62">
        <v>10778</v>
      </c>
      <c r="E6" s="62">
        <v>11736</v>
      </c>
      <c r="F6" s="62">
        <v>13244</v>
      </c>
      <c r="G6" s="63">
        <v>13800</v>
      </c>
      <c r="H6" s="62">
        <v>14127</v>
      </c>
      <c r="I6" s="62">
        <v>14813</v>
      </c>
      <c r="J6" s="64">
        <v>13220</v>
      </c>
      <c r="K6" s="63">
        <v>13560</v>
      </c>
      <c r="L6" s="63">
        <v>13628</v>
      </c>
      <c r="M6" s="65">
        <v>13805</v>
      </c>
      <c r="N6" s="65">
        <v>13378</v>
      </c>
      <c r="O6" s="66">
        <v>13153</v>
      </c>
      <c r="P6" s="66">
        <v>12836</v>
      </c>
      <c r="Q6" s="66">
        <v>12657</v>
      </c>
      <c r="R6" s="118">
        <v>13652</v>
      </c>
      <c r="S6" s="223">
        <v>12489</v>
      </c>
      <c r="T6" s="296">
        <v>10502</v>
      </c>
      <c r="U6" s="223">
        <v>11180</v>
      </c>
      <c r="V6" s="365"/>
    </row>
    <row r="7" spans="1:25" s="41" customFormat="1" x14ac:dyDescent="0.2">
      <c r="J7" s="366"/>
      <c r="K7" s="366"/>
      <c r="L7" s="366"/>
      <c r="M7" s="366"/>
      <c r="N7" s="366"/>
      <c r="O7" s="366"/>
      <c r="P7" s="366"/>
      <c r="Q7" s="366"/>
      <c r="R7" s="366"/>
      <c r="S7" s="366"/>
      <c r="T7" s="366"/>
      <c r="U7" s="366"/>
    </row>
    <row r="8" spans="1:25" s="1" customFormat="1" x14ac:dyDescent="0.2">
      <c r="A8" s="382"/>
      <c r="B8" s="382"/>
      <c r="C8" s="382"/>
      <c r="D8" s="382"/>
      <c r="E8" s="382"/>
      <c r="F8" s="367"/>
      <c r="G8" s="367"/>
      <c r="H8" s="367"/>
      <c r="I8" s="368"/>
      <c r="J8" s="368"/>
      <c r="K8" s="41"/>
      <c r="L8" s="41"/>
      <c r="M8" s="41"/>
      <c r="N8" s="41"/>
      <c r="O8" s="41"/>
      <c r="P8" s="41"/>
      <c r="Q8" s="41"/>
      <c r="R8" s="369"/>
      <c r="S8" s="369"/>
      <c r="T8" s="369"/>
      <c r="U8" s="369"/>
      <c r="V8" s="370"/>
    </row>
    <row r="9" spans="1:25" s="1" customFormat="1" x14ac:dyDescent="0.2">
      <c r="A9" s="150"/>
      <c r="B9" s="367"/>
      <c r="C9" s="367"/>
      <c r="D9" s="367"/>
      <c r="E9" s="367"/>
      <c r="F9" s="367"/>
      <c r="G9" s="367"/>
      <c r="H9" s="367"/>
      <c r="I9" s="218"/>
      <c r="J9" s="218"/>
      <c r="K9" s="218"/>
      <c r="L9" s="218"/>
      <c r="M9" s="218"/>
      <c r="N9" s="218"/>
      <c r="O9" s="218"/>
      <c r="P9" s="218"/>
      <c r="Q9" s="218"/>
      <c r="R9" s="218"/>
      <c r="S9" s="225"/>
      <c r="T9" s="224"/>
    </row>
    <row r="10" spans="1:25" s="1" customFormat="1" x14ac:dyDescent="0.2">
      <c r="A10" s="184"/>
      <c r="B10" s="367"/>
      <c r="C10" s="367"/>
      <c r="D10" s="367"/>
      <c r="E10" s="367"/>
      <c r="F10" s="367"/>
      <c r="G10" s="367"/>
      <c r="H10" s="367"/>
      <c r="I10" s="371"/>
      <c r="J10" s="371"/>
      <c r="K10" s="371"/>
      <c r="L10" s="371"/>
      <c r="M10" s="371"/>
      <c r="N10" s="371"/>
      <c r="O10" s="371"/>
      <c r="P10" s="371"/>
      <c r="Q10" s="371"/>
      <c r="R10" s="371"/>
      <c r="S10" s="371"/>
      <c r="T10" s="371"/>
      <c r="U10" s="371"/>
      <c r="V10" s="372"/>
    </row>
    <row r="11" spans="1:25" s="1" customFormat="1" x14ac:dyDescent="0.2">
      <c r="A11" s="184"/>
      <c r="B11" s="367"/>
      <c r="C11" s="367"/>
      <c r="D11" s="367"/>
      <c r="E11" s="367"/>
      <c r="F11" s="367"/>
      <c r="G11" s="367"/>
      <c r="H11" s="367"/>
      <c r="I11" s="371"/>
      <c r="J11" s="371"/>
      <c r="K11" s="371"/>
      <c r="L11" s="371"/>
      <c r="M11" s="371"/>
      <c r="N11" s="371"/>
      <c r="O11" s="371"/>
      <c r="P11" s="371"/>
      <c r="Q11" s="371"/>
      <c r="R11" s="371"/>
      <c r="S11" s="371"/>
      <c r="T11" s="371"/>
      <c r="U11" s="371"/>
    </row>
    <row r="12" spans="1:25" s="1" customFormat="1" x14ac:dyDescent="0.2">
      <c r="A12" s="373"/>
      <c r="B12" s="374"/>
      <c r="C12" s="374"/>
      <c r="D12" s="374"/>
      <c r="E12" s="374"/>
      <c r="F12" s="374"/>
      <c r="G12" s="374"/>
      <c r="H12" s="374"/>
      <c r="I12" s="374"/>
      <c r="J12" s="374"/>
      <c r="K12" s="374"/>
      <c r="L12" s="375"/>
      <c r="M12" s="375"/>
      <c r="N12" s="375"/>
      <c r="O12" s="375"/>
      <c r="P12" s="375"/>
      <c r="Q12" s="375"/>
      <c r="R12" s="375"/>
      <c r="S12" s="375"/>
      <c r="T12" s="375"/>
      <c r="U12" s="375"/>
      <c r="V12" s="372"/>
    </row>
    <row r="13" spans="1:25" s="1" customFormat="1" x14ac:dyDescent="0.2">
      <c r="A13" s="373"/>
      <c r="B13" s="368"/>
      <c r="C13" s="368"/>
      <c r="D13" s="368"/>
      <c r="E13" s="368"/>
      <c r="F13" s="368"/>
      <c r="G13" s="368"/>
      <c r="H13" s="368"/>
      <c r="I13" s="368"/>
      <c r="J13" s="368"/>
      <c r="K13" s="376"/>
      <c r="L13" s="376"/>
      <c r="M13" s="376"/>
      <c r="N13" s="376"/>
      <c r="O13" s="376"/>
      <c r="P13" s="376"/>
      <c r="Q13" s="376"/>
      <c r="R13" s="376"/>
      <c r="S13" s="376"/>
      <c r="T13" s="376"/>
      <c r="U13" s="376"/>
    </row>
    <row r="14" spans="1:25" s="1" customFormat="1" x14ac:dyDescent="0.2">
      <c r="A14" s="373"/>
      <c r="B14" s="367"/>
      <c r="C14" s="367"/>
      <c r="D14" s="367"/>
      <c r="E14" s="367"/>
      <c r="F14" s="367"/>
      <c r="G14" s="367"/>
      <c r="H14" s="367"/>
      <c r="I14" s="368"/>
      <c r="J14" s="368"/>
      <c r="K14" s="41"/>
      <c r="L14" s="41"/>
      <c r="M14" s="41"/>
      <c r="N14" s="41"/>
      <c r="O14" s="41"/>
      <c r="P14" s="41"/>
      <c r="Q14" s="41"/>
      <c r="S14" s="227"/>
      <c r="T14" s="224"/>
    </row>
    <row r="15" spans="1:25" s="1" customFormat="1" x14ac:dyDescent="0.2">
      <c r="A15" s="373"/>
      <c r="B15" s="368"/>
      <c r="C15" s="368"/>
      <c r="D15" s="368"/>
      <c r="E15" s="368"/>
      <c r="F15" s="368"/>
      <c r="G15" s="368"/>
      <c r="H15" s="368"/>
      <c r="I15" s="368"/>
      <c r="J15" s="368"/>
      <c r="K15" s="368"/>
      <c r="L15" s="368"/>
      <c r="M15" s="368"/>
      <c r="N15" s="368"/>
      <c r="O15" s="368"/>
      <c r="P15" s="368"/>
      <c r="Q15" s="368"/>
      <c r="R15" s="368"/>
      <c r="S15" s="368"/>
      <c r="T15" s="368"/>
      <c r="U15" s="368"/>
    </row>
    <row r="16" spans="1:25" s="1" customFormat="1" x14ac:dyDescent="0.2">
      <c r="A16" s="373"/>
      <c r="B16" s="367"/>
      <c r="C16" s="367"/>
      <c r="D16" s="367"/>
      <c r="E16" s="367"/>
      <c r="F16" s="367"/>
      <c r="G16" s="367"/>
      <c r="H16" s="367"/>
      <c r="I16" s="368"/>
      <c r="J16" s="368"/>
      <c r="K16" s="41"/>
      <c r="L16" s="41"/>
      <c r="M16" s="41"/>
      <c r="N16" s="41"/>
      <c r="O16" s="41"/>
      <c r="P16" s="41"/>
      <c r="Q16" s="41"/>
      <c r="S16" s="226"/>
      <c r="T16" s="224"/>
    </row>
    <row r="17" spans="1:20" s="1" customFormat="1" x14ac:dyDescent="0.2">
      <c r="A17" s="373"/>
      <c r="B17" s="367"/>
      <c r="C17" s="367"/>
      <c r="D17" s="367"/>
      <c r="E17" s="367"/>
      <c r="F17" s="367"/>
      <c r="G17" s="367"/>
      <c r="H17" s="367"/>
      <c r="I17" s="368"/>
      <c r="J17" s="368"/>
      <c r="K17" s="41"/>
      <c r="L17" s="41"/>
      <c r="M17" s="41"/>
      <c r="N17" s="41"/>
      <c r="O17" s="41"/>
      <c r="P17" s="41"/>
      <c r="Q17" s="41"/>
      <c r="S17" s="226"/>
      <c r="T17" s="226"/>
    </row>
    <row r="18" spans="1:20" s="1" customFormat="1" x14ac:dyDescent="0.2">
      <c r="A18" s="373"/>
      <c r="B18" s="367"/>
      <c r="C18" s="367"/>
      <c r="D18" s="367"/>
      <c r="E18" s="367"/>
      <c r="F18" s="367"/>
      <c r="G18" s="367"/>
      <c r="H18" s="367"/>
      <c r="I18" s="368"/>
      <c r="J18" s="368"/>
      <c r="K18" s="41"/>
      <c r="L18" s="41"/>
      <c r="M18" s="41"/>
      <c r="N18" s="41"/>
      <c r="O18" s="41"/>
      <c r="P18" s="41"/>
      <c r="Q18" s="41"/>
      <c r="R18" s="255"/>
      <c r="S18" s="226"/>
      <c r="T18" s="224"/>
    </row>
    <row r="21" spans="1:20" x14ac:dyDescent="0.2">
      <c r="N21" s="11"/>
    </row>
    <row r="22" spans="1:20" x14ac:dyDescent="0.2">
      <c r="N22" s="11"/>
    </row>
    <row r="23" spans="1:20" x14ac:dyDescent="0.2">
      <c r="K23" s="5"/>
      <c r="L23" s="5"/>
      <c r="M23" s="5"/>
    </row>
    <row r="24" spans="1:20" x14ac:dyDescent="0.2">
      <c r="K24" s="5"/>
      <c r="L24" s="5"/>
      <c r="M24" s="5"/>
    </row>
    <row r="25" spans="1:20" x14ac:dyDescent="0.2">
      <c r="K25" s="5"/>
      <c r="L25" s="5"/>
      <c r="M25" s="5"/>
    </row>
    <row r="26" spans="1:20" x14ac:dyDescent="0.2">
      <c r="K26" s="5"/>
      <c r="L26" s="5"/>
      <c r="M26" s="5"/>
    </row>
    <row r="27" spans="1:20" ht="12.75" customHeight="1" x14ac:dyDescent="0.2">
      <c r="K27" s="5"/>
      <c r="L27" s="5"/>
      <c r="M27" s="5"/>
    </row>
    <row r="28" spans="1:20" s="5" customFormat="1" x14ac:dyDescent="0.2">
      <c r="S28" s="228"/>
      <c r="T28" s="228"/>
    </row>
    <row r="29" spans="1:20" x14ac:dyDescent="0.2">
      <c r="F29" s="378" t="s">
        <v>176</v>
      </c>
      <c r="G29" s="2"/>
      <c r="H29" s="2"/>
      <c r="I29" s="2"/>
      <c r="J29" s="2"/>
      <c r="K29" s="2"/>
      <c r="L29" s="2"/>
      <c r="M29" s="2"/>
      <c r="N29" s="2"/>
      <c r="O29" s="2"/>
      <c r="P29" s="2"/>
      <c r="Q29" s="2"/>
      <c r="S29" s="220"/>
    </row>
    <row r="30" spans="1:20" s="5" customFormat="1" x14ac:dyDescent="0.2">
      <c r="F30" s="2"/>
      <c r="S30" s="228"/>
      <c r="T30" s="228"/>
    </row>
    <row r="31" spans="1:20" x14ac:dyDescent="0.2">
      <c r="F31" s="2"/>
      <c r="G31" s="2"/>
      <c r="H31" s="2"/>
      <c r="I31" s="2"/>
      <c r="J31" s="2"/>
      <c r="K31" s="2"/>
      <c r="L31" s="2"/>
      <c r="M31" s="2"/>
      <c r="N31" s="2"/>
      <c r="O31" s="2"/>
      <c r="P31" s="2"/>
      <c r="Q31" s="2"/>
      <c r="S31" s="220"/>
    </row>
    <row r="32" spans="1:20" x14ac:dyDescent="0.2">
      <c r="F32" s="2"/>
      <c r="G32" s="2"/>
      <c r="H32" s="2"/>
      <c r="I32" s="2"/>
      <c r="J32" s="2"/>
      <c r="K32" s="2"/>
      <c r="L32" s="2"/>
      <c r="M32" s="2"/>
      <c r="N32" s="2"/>
      <c r="O32" s="2"/>
      <c r="P32" s="2"/>
      <c r="Q32" s="2"/>
      <c r="S32" s="220"/>
    </row>
    <row r="40" spans="1:5" x14ac:dyDescent="0.2">
      <c r="A40" s="2"/>
      <c r="B40" s="2"/>
      <c r="C40" s="2"/>
      <c r="D40" s="2"/>
      <c r="E40" s="2"/>
    </row>
    <row r="41" spans="1:5" x14ac:dyDescent="0.2">
      <c r="A41" s="2"/>
      <c r="B41" s="2"/>
      <c r="C41" s="2"/>
      <c r="D41" s="2"/>
      <c r="E41" s="2"/>
    </row>
    <row r="42" spans="1:5" x14ac:dyDescent="0.2">
      <c r="A42" s="2"/>
      <c r="B42" s="2"/>
      <c r="C42" s="2"/>
      <c r="D42" s="2"/>
      <c r="E42" s="2"/>
    </row>
    <row r="43" spans="1:5" x14ac:dyDescent="0.2">
      <c r="A43" s="2"/>
      <c r="B43" s="2"/>
      <c r="C43" s="2"/>
      <c r="D43" s="2"/>
      <c r="E43" s="2"/>
    </row>
  </sheetData>
  <mergeCells count="2">
    <mergeCell ref="A1:K1"/>
    <mergeCell ref="A8:E8"/>
  </mergeCells>
  <phoneticPr fontId="5" type="noConversion"/>
  <pageMargins left="0.25" right="0.25" top="0.75" bottom="0.75" header="0.3" footer="0.3"/>
  <pageSetup paperSize="9" scale="67" fitToHeight="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A14"/>
  <sheetViews>
    <sheetView workbookViewId="0">
      <selection activeCell="A13" sqref="A13"/>
    </sheetView>
  </sheetViews>
  <sheetFormatPr baseColWidth="10" defaultRowHeight="12.75" x14ac:dyDescent="0.2"/>
  <cols>
    <col min="1" max="1" width="29.85546875" bestFit="1" customWidth="1"/>
    <col min="2" max="2" width="22" customWidth="1"/>
    <col min="3" max="3" width="23.28515625" customWidth="1"/>
    <col min="4" max="4" width="18" customWidth="1"/>
  </cols>
  <sheetData>
    <row r="1" spans="1:1" s="5" customFormat="1" ht="12" x14ac:dyDescent="0.2"/>
    <row r="2" spans="1:1" s="5" customFormat="1" ht="12" x14ac:dyDescent="0.2"/>
    <row r="3" spans="1:1" s="5" customFormat="1" ht="12" x14ac:dyDescent="0.2"/>
    <row r="4" spans="1:1" s="5" customFormat="1" ht="12" x14ac:dyDescent="0.2"/>
    <row r="13" spans="1:1" x14ac:dyDescent="0.2">
      <c r="A13" s="378" t="s">
        <v>176</v>
      </c>
    </row>
    <row r="14" spans="1:1" x14ac:dyDescent="0.2">
      <c r="A14" s="125"/>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3:A27"/>
  <sheetViews>
    <sheetView zoomScaleNormal="100" workbookViewId="0">
      <selection activeCell="A27" sqref="A27"/>
    </sheetView>
  </sheetViews>
  <sheetFormatPr baseColWidth="10" defaultColWidth="11.42578125" defaultRowHeight="12" x14ac:dyDescent="0.2"/>
  <cols>
    <col min="1" max="16384" width="11.42578125" style="5"/>
  </cols>
  <sheetData>
    <row r="3" ht="50.25" customHeight="1" x14ac:dyDescent="0.2"/>
    <row r="5" ht="62.45" customHeight="1" x14ac:dyDescent="0.2"/>
    <row r="7" ht="60.75" customHeight="1" x14ac:dyDescent="0.2"/>
    <row r="8" ht="14.45" customHeight="1" x14ac:dyDescent="0.2"/>
    <row r="9" ht="58.5" customHeight="1" x14ac:dyDescent="0.2"/>
    <row r="12" ht="54.75" customHeight="1" x14ac:dyDescent="0.2"/>
    <row r="14" ht="49.5" customHeight="1" x14ac:dyDescent="0.2"/>
    <row r="15" s="6" customFormat="1" ht="15" customHeight="1" x14ac:dyDescent="0.2"/>
    <row r="16" s="6" customFormat="1" ht="57.75" customHeight="1" x14ac:dyDescent="0.2"/>
    <row r="27" spans="1:1" x14ac:dyDescent="0.2">
      <c r="A27" s="378" t="s">
        <v>176</v>
      </c>
    </row>
  </sheetData>
  <phoneticPr fontId="6"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2:A19"/>
  <sheetViews>
    <sheetView workbookViewId="0">
      <selection activeCell="A19" sqref="A19"/>
    </sheetView>
  </sheetViews>
  <sheetFormatPr baseColWidth="10" defaultRowHeight="12.75" x14ac:dyDescent="0.2"/>
  <sheetData>
    <row r="2" ht="145.9" customHeight="1" x14ac:dyDescent="0.2"/>
    <row r="3" ht="20.45" customHeight="1" x14ac:dyDescent="0.2"/>
    <row r="19" spans="1:1" x14ac:dyDescent="0.2">
      <c r="A19" s="378" t="s">
        <v>176</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9"/>
  <sheetViews>
    <sheetView workbookViewId="0">
      <selection activeCell="A19" sqref="A19"/>
    </sheetView>
  </sheetViews>
  <sheetFormatPr baseColWidth="10" defaultRowHeight="12.75" x14ac:dyDescent="0.2"/>
  <sheetData>
    <row r="19" spans="1:1" x14ac:dyDescent="0.2">
      <c r="A19" s="378" t="s">
        <v>176</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A19"/>
  <sheetViews>
    <sheetView workbookViewId="0">
      <selection activeCell="A19" sqref="A19"/>
    </sheetView>
  </sheetViews>
  <sheetFormatPr baseColWidth="10" defaultRowHeight="12.75" x14ac:dyDescent="0.2"/>
  <cols>
    <col min="1" max="1" width="81.7109375" style="5" customWidth="1"/>
  </cols>
  <sheetData>
    <row r="1" spans="1:1" x14ac:dyDescent="0.2">
      <c r="A1" s="69"/>
    </row>
    <row r="19" spans="1:1" x14ac:dyDescent="0.2">
      <c r="A19" s="378" t="s">
        <v>176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L25"/>
  <sheetViews>
    <sheetView zoomScaleNormal="100" workbookViewId="0">
      <selection activeCell="F30" sqref="F30"/>
    </sheetView>
  </sheetViews>
  <sheetFormatPr baseColWidth="10" defaultColWidth="11.42578125" defaultRowHeight="11.25" x14ac:dyDescent="0.2"/>
  <cols>
    <col min="1" max="1" width="11.42578125" style="3"/>
    <col min="2" max="2" width="29.28515625" style="3" customWidth="1"/>
    <col min="3" max="16384" width="11.42578125" style="3"/>
  </cols>
  <sheetData>
    <row r="1" spans="1:12" s="17" customFormat="1" ht="13.5" customHeight="1" thickBot="1" x14ac:dyDescent="0.25">
      <c r="A1" s="288" t="s">
        <v>178</v>
      </c>
      <c r="B1" s="304"/>
      <c r="C1" s="304"/>
      <c r="D1" s="304"/>
      <c r="E1" s="304"/>
      <c r="I1" s="288"/>
      <c r="J1" s="288"/>
      <c r="K1" s="288"/>
      <c r="L1" s="288"/>
    </row>
    <row r="2" spans="1:12" s="17" customFormat="1" ht="24.75" thickTop="1" x14ac:dyDescent="0.2">
      <c r="A2" s="89"/>
      <c r="B2" s="89"/>
      <c r="C2" s="90" t="s">
        <v>60</v>
      </c>
      <c r="D2" s="90" t="s">
        <v>61</v>
      </c>
      <c r="E2" s="90" t="s">
        <v>62</v>
      </c>
      <c r="F2" s="90" t="s">
        <v>14</v>
      </c>
    </row>
    <row r="3" spans="1:12" s="17" customFormat="1" ht="12" x14ac:dyDescent="0.2">
      <c r="A3" s="386" t="s">
        <v>109</v>
      </c>
      <c r="B3" s="91" t="s">
        <v>20</v>
      </c>
      <c r="C3" s="193">
        <v>38</v>
      </c>
      <c r="D3" s="194">
        <v>36</v>
      </c>
      <c r="E3" s="194">
        <v>36</v>
      </c>
      <c r="F3" s="194">
        <v>34</v>
      </c>
    </row>
    <row r="4" spans="1:12" s="17" customFormat="1" ht="12" x14ac:dyDescent="0.2">
      <c r="A4" s="387"/>
      <c r="B4" s="92" t="s">
        <v>21</v>
      </c>
      <c r="C4" s="195">
        <v>62</v>
      </c>
      <c r="D4" s="195">
        <v>64</v>
      </c>
      <c r="E4" s="195">
        <v>64</v>
      </c>
      <c r="F4" s="195">
        <v>66</v>
      </c>
    </row>
    <row r="5" spans="1:12" s="17" customFormat="1" ht="12" x14ac:dyDescent="0.2">
      <c r="A5" s="387"/>
      <c r="B5" s="93" t="s">
        <v>19</v>
      </c>
      <c r="C5" s="196">
        <v>100</v>
      </c>
      <c r="D5" s="196">
        <v>100</v>
      </c>
      <c r="E5" s="196">
        <v>100</v>
      </c>
      <c r="F5" s="196">
        <v>100</v>
      </c>
    </row>
    <row r="6" spans="1:12" s="17" customFormat="1" ht="12" x14ac:dyDescent="0.2">
      <c r="A6" s="388" t="s">
        <v>17</v>
      </c>
      <c r="B6" s="94" t="s">
        <v>0</v>
      </c>
      <c r="C6" s="197">
        <v>4</v>
      </c>
      <c r="D6" s="197">
        <v>2</v>
      </c>
      <c r="E6" s="197">
        <v>2</v>
      </c>
      <c r="F6" s="197">
        <v>2</v>
      </c>
    </row>
    <row r="7" spans="1:12" s="17" customFormat="1" ht="12" x14ac:dyDescent="0.2">
      <c r="A7" s="387"/>
      <c r="B7" s="92" t="s">
        <v>1</v>
      </c>
      <c r="C7" s="195">
        <v>13</v>
      </c>
      <c r="D7" s="195">
        <v>11</v>
      </c>
      <c r="E7" s="195">
        <v>11</v>
      </c>
      <c r="F7" s="195">
        <v>10</v>
      </c>
    </row>
    <row r="8" spans="1:12" s="17" customFormat="1" ht="12" x14ac:dyDescent="0.2">
      <c r="A8" s="387"/>
      <c r="B8" s="92" t="s">
        <v>2</v>
      </c>
      <c r="C8" s="195">
        <v>39</v>
      </c>
      <c r="D8" s="195">
        <v>38</v>
      </c>
      <c r="E8" s="195">
        <v>38</v>
      </c>
      <c r="F8" s="195">
        <v>39</v>
      </c>
    </row>
    <row r="9" spans="1:12" s="17" customFormat="1" ht="12" x14ac:dyDescent="0.2">
      <c r="A9" s="387"/>
      <c r="B9" s="92" t="s">
        <v>3</v>
      </c>
      <c r="C9" s="195">
        <v>31</v>
      </c>
      <c r="D9" s="195">
        <v>33</v>
      </c>
      <c r="E9" s="195">
        <v>33</v>
      </c>
      <c r="F9" s="195">
        <v>33</v>
      </c>
    </row>
    <row r="10" spans="1:12" s="17" customFormat="1" ht="12" x14ac:dyDescent="0.2">
      <c r="A10" s="387"/>
      <c r="B10" s="92" t="s">
        <v>4</v>
      </c>
      <c r="C10" s="195">
        <v>13</v>
      </c>
      <c r="D10" s="195">
        <v>16</v>
      </c>
      <c r="E10" s="195">
        <v>16</v>
      </c>
      <c r="F10" s="195">
        <v>16</v>
      </c>
    </row>
    <row r="11" spans="1:12" s="17" customFormat="1" ht="12" x14ac:dyDescent="0.2">
      <c r="A11" s="389"/>
      <c r="B11" s="93" t="s">
        <v>19</v>
      </c>
      <c r="C11" s="196">
        <f>SUM(C6:C10)</f>
        <v>100</v>
      </c>
      <c r="D11" s="196">
        <f>SUM(D6:D10)</f>
        <v>100</v>
      </c>
      <c r="E11" s="196">
        <f>SUM(E6:E10)</f>
        <v>100</v>
      </c>
      <c r="F11" s="196">
        <f>SUM(F6:F10)</f>
        <v>100</v>
      </c>
    </row>
    <row r="12" spans="1:12" s="17" customFormat="1" ht="20.45" customHeight="1" x14ac:dyDescent="0.2">
      <c r="A12" s="388" t="s">
        <v>22</v>
      </c>
      <c r="B12" s="94" t="s">
        <v>63</v>
      </c>
      <c r="C12" s="197">
        <v>18</v>
      </c>
      <c r="D12" s="197">
        <v>19</v>
      </c>
      <c r="E12" s="197">
        <v>19</v>
      </c>
      <c r="F12" s="197">
        <v>19</v>
      </c>
    </row>
    <row r="13" spans="1:12" s="17" customFormat="1" ht="12" x14ac:dyDescent="0.2">
      <c r="A13" s="387"/>
      <c r="B13" s="92" t="s">
        <v>18</v>
      </c>
      <c r="C13" s="195">
        <v>81</v>
      </c>
      <c r="D13" s="195">
        <v>80</v>
      </c>
      <c r="E13" s="195">
        <v>80</v>
      </c>
      <c r="F13" s="195">
        <v>80</v>
      </c>
    </row>
    <row r="14" spans="1:12" s="17" customFormat="1" ht="12" x14ac:dyDescent="0.2">
      <c r="A14" s="387"/>
      <c r="B14" s="92" t="s">
        <v>64</v>
      </c>
      <c r="C14" s="195">
        <v>1</v>
      </c>
      <c r="D14" s="195">
        <v>1</v>
      </c>
      <c r="E14" s="195">
        <v>1</v>
      </c>
      <c r="F14" s="195">
        <v>1</v>
      </c>
    </row>
    <row r="15" spans="1:12" s="17" customFormat="1" ht="20.45" customHeight="1" x14ac:dyDescent="0.2">
      <c r="A15" s="390"/>
      <c r="B15" s="95" t="s">
        <v>19</v>
      </c>
      <c r="C15" s="198">
        <v>100</v>
      </c>
      <c r="D15" s="198">
        <v>100</v>
      </c>
      <c r="E15" s="198">
        <v>100</v>
      </c>
      <c r="F15" s="198">
        <v>100</v>
      </c>
    </row>
    <row r="16" spans="1:12" s="17" customFormat="1" ht="20.45" customHeight="1" x14ac:dyDescent="0.2">
      <c r="A16" s="388" t="s">
        <v>112</v>
      </c>
      <c r="B16" s="94" t="s">
        <v>110</v>
      </c>
      <c r="C16" s="197">
        <v>15</v>
      </c>
      <c r="D16" s="197">
        <v>14</v>
      </c>
      <c r="E16" s="197">
        <v>14</v>
      </c>
      <c r="F16" s="197">
        <v>15</v>
      </c>
    </row>
    <row r="17" spans="1:6" s="17" customFormat="1" ht="20.45" customHeight="1" x14ac:dyDescent="0.2">
      <c r="A17" s="387"/>
      <c r="B17" s="92" t="s">
        <v>142</v>
      </c>
      <c r="C17" s="195">
        <v>29</v>
      </c>
      <c r="D17" s="195">
        <v>35</v>
      </c>
      <c r="E17" s="195">
        <v>35</v>
      </c>
      <c r="F17" s="195">
        <v>35</v>
      </c>
    </row>
    <row r="18" spans="1:6" s="17" customFormat="1" ht="20.45" customHeight="1" x14ac:dyDescent="0.2">
      <c r="A18" s="387"/>
      <c r="B18" s="92" t="s">
        <v>143</v>
      </c>
      <c r="C18" s="195">
        <v>41</v>
      </c>
      <c r="D18" s="195">
        <v>39</v>
      </c>
      <c r="E18" s="195">
        <v>39</v>
      </c>
      <c r="F18" s="195">
        <v>39</v>
      </c>
    </row>
    <row r="19" spans="1:6" s="17" customFormat="1" ht="20.45" customHeight="1" x14ac:dyDescent="0.2">
      <c r="A19" s="387"/>
      <c r="B19" s="17" t="s">
        <v>111</v>
      </c>
      <c r="C19" s="195">
        <v>15</v>
      </c>
      <c r="D19" s="195">
        <v>12</v>
      </c>
      <c r="E19" s="195">
        <v>12</v>
      </c>
      <c r="F19" s="195">
        <v>11</v>
      </c>
    </row>
    <row r="20" spans="1:6" s="17" customFormat="1" ht="20.45" customHeight="1" x14ac:dyDescent="0.2">
      <c r="A20" s="390"/>
      <c r="B20" s="95" t="s">
        <v>19</v>
      </c>
      <c r="C20" s="198">
        <f>C16+C17+C18+C19</f>
        <v>100</v>
      </c>
      <c r="D20" s="198">
        <f>D16+D17+D18+D19</f>
        <v>100</v>
      </c>
      <c r="E20" s="198">
        <v>100</v>
      </c>
      <c r="F20" s="198">
        <f>F16+F17+F18+F19</f>
        <v>100</v>
      </c>
    </row>
    <row r="21" spans="1:6" s="17" customFormat="1" ht="20.45" customHeight="1" x14ac:dyDescent="0.2">
      <c r="A21" s="385" t="s">
        <v>113</v>
      </c>
      <c r="B21" s="385"/>
      <c r="C21" s="385"/>
      <c r="D21" s="385"/>
      <c r="E21" s="199"/>
      <c r="F21" s="199"/>
    </row>
    <row r="22" spans="1:6" s="5" customFormat="1" ht="12" x14ac:dyDescent="0.2">
      <c r="A22" s="383" t="s">
        <v>81</v>
      </c>
      <c r="B22" s="383"/>
      <c r="C22" s="383"/>
      <c r="D22" s="99"/>
      <c r="E22" s="99"/>
      <c r="F22" s="99"/>
    </row>
    <row r="23" spans="1:6" customFormat="1" ht="12.75" x14ac:dyDescent="0.2">
      <c r="A23" s="384" t="s">
        <v>141</v>
      </c>
      <c r="B23" s="384"/>
      <c r="C23" s="47"/>
      <c r="D23" s="47"/>
      <c r="E23" s="47"/>
      <c r="F23" s="68"/>
    </row>
    <row r="24" spans="1:6" s="5" customFormat="1" ht="12" x14ac:dyDescent="0.2">
      <c r="A24" s="378" t="s">
        <v>176</v>
      </c>
      <c r="B24" s="11"/>
      <c r="C24" s="11"/>
      <c r="D24" s="11"/>
      <c r="E24" s="11"/>
      <c r="F24" s="11"/>
    </row>
    <row r="25" spans="1:6" x14ac:dyDescent="0.2">
      <c r="A25" s="3" t="s">
        <v>129</v>
      </c>
    </row>
  </sheetData>
  <mergeCells count="7">
    <mergeCell ref="A22:C22"/>
    <mergeCell ref="A23:B23"/>
    <mergeCell ref="A21:D21"/>
    <mergeCell ref="A3:A5"/>
    <mergeCell ref="A6:A11"/>
    <mergeCell ref="A12:A15"/>
    <mergeCell ref="A16:A20"/>
  </mergeCells>
  <phoneticPr fontId="5" type="noConversion"/>
  <pageMargins left="0.47" right="0.36" top="0.984251969" bottom="0.984251969" header="0.4921259845" footer="0.4921259845"/>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M19"/>
  <sheetViews>
    <sheetView zoomScaleNormal="100" workbookViewId="0">
      <selection sqref="A1:C1"/>
    </sheetView>
  </sheetViews>
  <sheetFormatPr baseColWidth="10" defaultColWidth="11.42578125" defaultRowHeight="11.25" x14ac:dyDescent="0.2"/>
  <cols>
    <col min="1" max="1" width="36.7109375" style="1" customWidth="1"/>
    <col min="2" max="3" width="8.140625" style="1" customWidth="1"/>
    <col min="4" max="6" width="10.7109375" style="1" customWidth="1"/>
    <col min="7" max="7" width="10.7109375" style="123" customWidth="1"/>
    <col min="8" max="8" width="10.7109375" style="1" customWidth="1"/>
    <col min="9" max="9" width="10.42578125" style="123" customWidth="1"/>
    <col min="10" max="10" width="12.7109375" style="4" customWidth="1"/>
    <col min="11" max="13" width="11.42578125" style="1" customWidth="1"/>
    <col min="14" max="16384" width="11.42578125" style="1"/>
  </cols>
  <sheetData>
    <row r="1" spans="1:13" s="80" customFormat="1" ht="12.75" thickBot="1" x14ac:dyDescent="0.25">
      <c r="A1" s="391" t="s">
        <v>179</v>
      </c>
      <c r="B1" s="391"/>
      <c r="C1" s="391"/>
      <c r="D1" s="79"/>
      <c r="E1" s="257"/>
      <c r="F1" s="257"/>
      <c r="G1" s="299"/>
      <c r="H1" s="79"/>
      <c r="I1" s="78"/>
      <c r="J1" s="74"/>
    </row>
    <row r="2" spans="1:13" s="41" customFormat="1" ht="84.75" thickTop="1" x14ac:dyDescent="0.2">
      <c r="A2" s="269" t="s">
        <v>16</v>
      </c>
      <c r="B2" s="271" t="s">
        <v>127</v>
      </c>
      <c r="C2" s="207" t="s">
        <v>108</v>
      </c>
      <c r="D2" s="81" t="s">
        <v>62</v>
      </c>
      <c r="E2" s="147" t="s">
        <v>87</v>
      </c>
      <c r="F2" s="75" t="s">
        <v>146</v>
      </c>
      <c r="G2" s="82" t="s">
        <v>14</v>
      </c>
      <c r="H2" s="187" t="s">
        <v>84</v>
      </c>
      <c r="I2" s="187" t="s">
        <v>54</v>
      </c>
      <c r="J2" s="300" t="s">
        <v>85</v>
      </c>
      <c r="K2" s="187" t="s">
        <v>55</v>
      </c>
      <c r="L2" s="187" t="s">
        <v>128</v>
      </c>
      <c r="M2" s="147" t="s">
        <v>147</v>
      </c>
    </row>
    <row r="3" spans="1:13" s="41" customFormat="1" ht="12.75" x14ac:dyDescent="0.2">
      <c r="A3" s="285" t="s">
        <v>56</v>
      </c>
      <c r="B3" s="274">
        <v>2021</v>
      </c>
      <c r="C3" s="240"/>
      <c r="D3" s="322">
        <v>3338</v>
      </c>
      <c r="E3" s="112">
        <v>20.2</v>
      </c>
      <c r="F3" s="112">
        <v>2.2000000000000002</v>
      </c>
      <c r="G3" s="324">
        <v>2067</v>
      </c>
      <c r="H3" s="188">
        <f t="shared" ref="H3:H14" si="0">ROUND((G3/D3)*100,1)</f>
        <v>61.9</v>
      </c>
      <c r="I3" s="325">
        <v>837</v>
      </c>
      <c r="J3" s="326">
        <f t="shared" ref="J3:J14" si="1">ROUND((I3/D3)*100,1)</f>
        <v>25.1</v>
      </c>
      <c r="K3" s="327">
        <v>434</v>
      </c>
      <c r="L3" s="328">
        <f t="shared" ref="L3:L14" si="2">ROUND((K3/D3)*100,1)</f>
        <v>13</v>
      </c>
      <c r="M3" s="112">
        <v>33</v>
      </c>
    </row>
    <row r="4" spans="1:13" s="41" customFormat="1" ht="12.75" x14ac:dyDescent="0.2">
      <c r="A4" s="285" t="s">
        <v>65</v>
      </c>
      <c r="B4" s="174"/>
      <c r="C4" s="241"/>
      <c r="D4" s="323">
        <v>1630</v>
      </c>
      <c r="E4" s="25">
        <v>9.9</v>
      </c>
      <c r="F4" s="25">
        <v>26.3</v>
      </c>
      <c r="G4" s="32">
        <v>1078</v>
      </c>
      <c r="H4" s="301">
        <f t="shared" si="0"/>
        <v>66.099999999999994</v>
      </c>
      <c r="I4" s="206">
        <v>314</v>
      </c>
      <c r="J4" s="329">
        <f t="shared" si="1"/>
        <v>19.3</v>
      </c>
      <c r="K4" s="330">
        <v>238</v>
      </c>
      <c r="L4" s="328">
        <f t="shared" si="2"/>
        <v>14.6</v>
      </c>
      <c r="M4" s="334">
        <v>27.2</v>
      </c>
    </row>
    <row r="5" spans="1:13" s="41" customFormat="1" ht="12.75" x14ac:dyDescent="0.2">
      <c r="A5" s="285" t="s">
        <v>80</v>
      </c>
      <c r="B5" s="175">
        <v>2019</v>
      </c>
      <c r="C5" s="242">
        <v>2022</v>
      </c>
      <c r="D5" s="153">
        <v>1575</v>
      </c>
      <c r="E5" s="25">
        <v>9.5</v>
      </c>
      <c r="F5" s="25">
        <v>3.5</v>
      </c>
      <c r="G5" s="32">
        <v>1163</v>
      </c>
      <c r="H5" s="301">
        <f t="shared" si="0"/>
        <v>73.8</v>
      </c>
      <c r="I5" s="206">
        <v>312</v>
      </c>
      <c r="J5" s="329">
        <f t="shared" si="1"/>
        <v>19.8</v>
      </c>
      <c r="K5" s="330">
        <v>100</v>
      </c>
      <c r="L5" s="328">
        <f t="shared" si="2"/>
        <v>6.3</v>
      </c>
      <c r="M5" s="335">
        <v>5.8</v>
      </c>
    </row>
    <row r="6" spans="1:13" s="41" customFormat="1" ht="12.75" x14ac:dyDescent="0.2">
      <c r="A6" s="285" t="s">
        <v>144</v>
      </c>
      <c r="B6" s="175">
        <v>2021</v>
      </c>
      <c r="C6" s="242"/>
      <c r="D6" s="153">
        <v>785</v>
      </c>
      <c r="E6" s="25">
        <v>4.7</v>
      </c>
      <c r="F6" s="25">
        <v>-27.6</v>
      </c>
      <c r="G6" s="32">
        <v>609</v>
      </c>
      <c r="H6" s="301">
        <f t="shared" si="0"/>
        <v>77.599999999999994</v>
      </c>
      <c r="I6" s="206">
        <v>88</v>
      </c>
      <c r="J6" s="329">
        <f t="shared" si="1"/>
        <v>11.2</v>
      </c>
      <c r="K6" s="330">
        <v>88</v>
      </c>
      <c r="L6" s="328">
        <f t="shared" si="2"/>
        <v>11.2</v>
      </c>
      <c r="M6" s="25">
        <v>3.3</v>
      </c>
    </row>
    <row r="7" spans="1:13" s="41" customFormat="1" ht="12.75" x14ac:dyDescent="0.2">
      <c r="A7" s="285" t="s">
        <v>10</v>
      </c>
      <c r="B7" s="175">
        <v>2013</v>
      </c>
      <c r="C7" s="242"/>
      <c r="D7" s="153">
        <v>781</v>
      </c>
      <c r="E7" s="25">
        <v>4.7</v>
      </c>
      <c r="F7" s="25">
        <v>36.299999999999997</v>
      </c>
      <c r="G7" s="32">
        <v>339</v>
      </c>
      <c r="H7" s="301">
        <f t="shared" si="0"/>
        <v>43.4</v>
      </c>
      <c r="I7" s="206">
        <v>340</v>
      </c>
      <c r="J7" s="329">
        <f t="shared" si="1"/>
        <v>43.5</v>
      </c>
      <c r="K7" s="330">
        <v>102</v>
      </c>
      <c r="L7" s="328">
        <f t="shared" si="2"/>
        <v>13.1</v>
      </c>
      <c r="M7" s="335">
        <v>9.5</v>
      </c>
    </row>
    <row r="8" spans="1:13" s="41" customFormat="1" ht="12.75" x14ac:dyDescent="0.2">
      <c r="A8" s="285" t="s">
        <v>145</v>
      </c>
      <c r="B8" s="175">
        <v>2020</v>
      </c>
      <c r="C8" s="242"/>
      <c r="D8" s="153">
        <v>497</v>
      </c>
      <c r="E8" s="25">
        <v>3</v>
      </c>
      <c r="F8" s="25">
        <v>14.8</v>
      </c>
      <c r="G8" s="32">
        <v>356</v>
      </c>
      <c r="H8" s="301">
        <f t="shared" si="0"/>
        <v>71.599999999999994</v>
      </c>
      <c r="I8" s="206">
        <v>47</v>
      </c>
      <c r="J8" s="329">
        <f t="shared" si="1"/>
        <v>9.5</v>
      </c>
      <c r="K8" s="330">
        <v>94</v>
      </c>
      <c r="L8" s="328">
        <f t="shared" si="2"/>
        <v>18.899999999999999</v>
      </c>
      <c r="M8" s="25">
        <v>4.5999999999999996</v>
      </c>
    </row>
    <row r="9" spans="1:13" s="41" customFormat="1" ht="12.75" x14ac:dyDescent="0.2">
      <c r="A9" s="285" t="s">
        <v>57</v>
      </c>
      <c r="B9" s="176">
        <v>1991</v>
      </c>
      <c r="C9" s="14">
        <v>2021</v>
      </c>
      <c r="D9" s="153">
        <v>420</v>
      </c>
      <c r="E9" s="25">
        <v>2.5</v>
      </c>
      <c r="F9" s="25">
        <v>0.7</v>
      </c>
      <c r="G9" s="32">
        <v>380</v>
      </c>
      <c r="H9" s="301">
        <f t="shared" si="0"/>
        <v>90.5</v>
      </c>
      <c r="I9" s="206">
        <v>27</v>
      </c>
      <c r="J9" s="329">
        <f t="shared" si="1"/>
        <v>6.4</v>
      </c>
      <c r="K9" s="330">
        <v>13</v>
      </c>
      <c r="L9" s="328">
        <f t="shared" si="2"/>
        <v>3.1</v>
      </c>
      <c r="M9" s="25">
        <v>1.7</v>
      </c>
    </row>
    <row r="10" spans="1:13" s="41" customFormat="1" ht="12.75" x14ac:dyDescent="0.2">
      <c r="A10" s="285" t="s">
        <v>125</v>
      </c>
      <c r="B10" s="192">
        <v>2020</v>
      </c>
      <c r="C10" s="92"/>
      <c r="D10" s="153">
        <v>389</v>
      </c>
      <c r="E10" s="25">
        <v>2.4</v>
      </c>
      <c r="F10" s="25">
        <v>5.7</v>
      </c>
      <c r="G10" s="32">
        <v>283</v>
      </c>
      <c r="H10" s="301">
        <f t="shared" si="0"/>
        <v>72.8</v>
      </c>
      <c r="I10" s="206">
        <v>56</v>
      </c>
      <c r="J10" s="329">
        <f t="shared" si="1"/>
        <v>14.4</v>
      </c>
      <c r="K10" s="330">
        <v>50</v>
      </c>
      <c r="L10" s="328">
        <f t="shared" si="2"/>
        <v>12.9</v>
      </c>
      <c r="M10" s="25">
        <v>2.7</v>
      </c>
    </row>
    <row r="11" spans="1:13" s="41" customFormat="1" ht="12.75" x14ac:dyDescent="0.2">
      <c r="A11" s="285" t="s">
        <v>126</v>
      </c>
      <c r="B11" s="192">
        <v>2020</v>
      </c>
      <c r="C11" s="92"/>
      <c r="D11" s="153">
        <v>319</v>
      </c>
      <c r="E11" s="25">
        <v>1.9</v>
      </c>
      <c r="F11" s="25">
        <v>7.4</v>
      </c>
      <c r="G11" s="32">
        <v>253</v>
      </c>
      <c r="H11" s="301">
        <f t="shared" si="0"/>
        <v>79.3</v>
      </c>
      <c r="I11" s="206">
        <v>34</v>
      </c>
      <c r="J11" s="329">
        <f t="shared" si="1"/>
        <v>10.7</v>
      </c>
      <c r="K11" s="330">
        <v>32</v>
      </c>
      <c r="L11" s="328">
        <f t="shared" si="2"/>
        <v>10</v>
      </c>
      <c r="M11" s="25">
        <v>2</v>
      </c>
    </row>
    <row r="12" spans="1:13" s="41" customFormat="1" ht="12.75" x14ac:dyDescent="0.2">
      <c r="A12" s="285" t="s">
        <v>155</v>
      </c>
      <c r="B12" s="192">
        <v>2012</v>
      </c>
      <c r="C12" s="92">
        <v>2021</v>
      </c>
      <c r="D12" s="153">
        <v>277</v>
      </c>
      <c r="E12" s="25">
        <v>1.7</v>
      </c>
      <c r="F12" s="25">
        <v>15.9</v>
      </c>
      <c r="G12" s="32">
        <v>250</v>
      </c>
      <c r="H12" s="301">
        <f t="shared" si="0"/>
        <v>90.3</v>
      </c>
      <c r="I12" s="206">
        <v>18</v>
      </c>
      <c r="J12" s="329">
        <f t="shared" si="1"/>
        <v>6.5</v>
      </c>
      <c r="K12" s="330">
        <v>9</v>
      </c>
      <c r="L12" s="328">
        <f t="shared" si="2"/>
        <v>3.2</v>
      </c>
      <c r="M12" s="25">
        <v>3.6</v>
      </c>
    </row>
    <row r="13" spans="1:13" s="41" customFormat="1" ht="12" x14ac:dyDescent="0.2">
      <c r="A13" s="173" t="s">
        <v>107</v>
      </c>
      <c r="B13" s="272"/>
      <c r="C13" s="273"/>
      <c r="D13" s="189">
        <f>SUM(D3:D12)</f>
        <v>10011</v>
      </c>
      <c r="E13" s="251">
        <v>60.5</v>
      </c>
      <c r="F13" s="320">
        <v>5.5</v>
      </c>
      <c r="G13" s="268">
        <f>SUM(G3:G12)</f>
        <v>6778</v>
      </c>
      <c r="H13" s="302">
        <f t="shared" si="0"/>
        <v>67.7</v>
      </c>
      <c r="I13" s="267">
        <f>SUM(I3:I12)</f>
        <v>2073</v>
      </c>
      <c r="J13" s="331">
        <f t="shared" si="1"/>
        <v>20.7</v>
      </c>
      <c r="K13" s="332">
        <f>SUM(K3:K12)</f>
        <v>1160</v>
      </c>
      <c r="L13" s="333">
        <f t="shared" si="2"/>
        <v>11.6</v>
      </c>
      <c r="M13" s="336">
        <v>6</v>
      </c>
    </row>
    <row r="14" spans="1:13" s="41" customFormat="1" ht="12" x14ac:dyDescent="0.2">
      <c r="A14" s="270" t="s">
        <v>15</v>
      </c>
      <c r="B14" s="270"/>
      <c r="C14" s="191"/>
      <c r="D14" s="190">
        <v>16541</v>
      </c>
      <c r="E14" s="258">
        <v>100</v>
      </c>
      <c r="F14" s="321">
        <v>8.4</v>
      </c>
      <c r="G14" s="268">
        <v>11178</v>
      </c>
      <c r="H14" s="303">
        <f t="shared" si="0"/>
        <v>67.599999999999994</v>
      </c>
      <c r="I14" s="268">
        <v>3380</v>
      </c>
      <c r="J14" s="331">
        <f t="shared" si="1"/>
        <v>20.399999999999999</v>
      </c>
      <c r="K14" s="268">
        <v>1983</v>
      </c>
      <c r="L14" s="331">
        <f t="shared" si="2"/>
        <v>12</v>
      </c>
      <c r="M14" s="251">
        <v>3</v>
      </c>
    </row>
    <row r="16" spans="1:13" ht="12" x14ac:dyDescent="0.2">
      <c r="A16" s="383" t="s">
        <v>81</v>
      </c>
      <c r="B16" s="383"/>
      <c r="C16" s="383"/>
      <c r="E16" s="4"/>
    </row>
    <row r="17" spans="1:5" ht="12.75" x14ac:dyDescent="0.2">
      <c r="A17" s="384" t="s">
        <v>141</v>
      </c>
      <c r="B17" s="384"/>
      <c r="C17" s="47"/>
      <c r="E17" s="4"/>
    </row>
    <row r="18" spans="1:5" ht="12" x14ac:dyDescent="0.2">
      <c r="A18" s="378" t="s">
        <v>176</v>
      </c>
      <c r="B18" s="139"/>
      <c r="C18" s="139"/>
    </row>
    <row r="19" spans="1:5" x14ac:dyDescent="0.2">
      <c r="A19" s="3"/>
      <c r="B19" s="3"/>
      <c r="C19" s="3"/>
    </row>
  </sheetData>
  <mergeCells count="3">
    <mergeCell ref="A1:C1"/>
    <mergeCell ref="A16:C16"/>
    <mergeCell ref="A17:B17"/>
  </mergeCells>
  <phoneticPr fontId="5" type="noConversion"/>
  <pageMargins left="0.25" right="0.25" top="0.75" bottom="0.75" header="0.3" footer="0.3"/>
  <pageSetup paperSize="9" scale="7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workbookViewId="0">
      <selection activeCell="J23" sqref="J23"/>
    </sheetView>
  </sheetViews>
  <sheetFormatPr baseColWidth="10" defaultRowHeight="12.75" x14ac:dyDescent="0.2"/>
  <cols>
    <col min="1" max="1" width="24" customWidth="1"/>
    <col min="2" max="2" width="31.140625" customWidth="1"/>
    <col min="4" max="4" width="11.5703125" style="200"/>
  </cols>
  <sheetData>
    <row r="1" spans="1:5" x14ac:dyDescent="0.2">
      <c r="A1" s="392" t="s">
        <v>180</v>
      </c>
      <c r="B1" s="392"/>
      <c r="C1" s="392"/>
      <c r="D1" s="392"/>
    </row>
    <row r="2" spans="1:5" ht="13.5" thickBot="1" x14ac:dyDescent="0.25">
      <c r="A2" s="16"/>
      <c r="B2" s="73"/>
      <c r="C2" s="291"/>
      <c r="D2" s="201"/>
    </row>
    <row r="3" spans="1:5" ht="13.5" thickTop="1" x14ac:dyDescent="0.2">
      <c r="A3" s="101"/>
      <c r="B3" s="102"/>
      <c r="C3" s="141">
        <v>2019</v>
      </c>
      <c r="D3" s="141">
        <v>2020</v>
      </c>
      <c r="E3" s="141">
        <v>2021</v>
      </c>
    </row>
    <row r="4" spans="1:5" x14ac:dyDescent="0.2">
      <c r="A4" s="394" t="s">
        <v>114</v>
      </c>
      <c r="B4" s="142" t="s">
        <v>5</v>
      </c>
      <c r="C4" s="158">
        <v>2889</v>
      </c>
      <c r="D4" s="158">
        <v>2187</v>
      </c>
      <c r="E4" s="160">
        <v>2404</v>
      </c>
    </row>
    <row r="5" spans="1:5" x14ac:dyDescent="0.2">
      <c r="A5" s="394"/>
      <c r="B5" s="142" t="s">
        <v>51</v>
      </c>
      <c r="C5" s="159">
        <v>222</v>
      </c>
      <c r="D5" s="159">
        <v>129</v>
      </c>
      <c r="E5" s="160">
        <v>124</v>
      </c>
    </row>
    <row r="6" spans="1:5" x14ac:dyDescent="0.2">
      <c r="A6" s="394" t="s">
        <v>115</v>
      </c>
      <c r="B6" s="143" t="s">
        <v>52</v>
      </c>
      <c r="C6" s="158">
        <v>2937</v>
      </c>
      <c r="D6" s="158">
        <v>2238</v>
      </c>
      <c r="E6" s="158">
        <v>2389</v>
      </c>
    </row>
    <row r="7" spans="1:5" x14ac:dyDescent="0.2">
      <c r="A7" s="394"/>
      <c r="B7" s="142" t="s">
        <v>7</v>
      </c>
      <c r="C7" s="160">
        <v>926</v>
      </c>
      <c r="D7" s="160">
        <f>719+35</f>
        <v>754</v>
      </c>
      <c r="E7" s="160">
        <v>1019</v>
      </c>
    </row>
    <row r="8" spans="1:5" x14ac:dyDescent="0.2">
      <c r="A8" s="394"/>
      <c r="B8" s="142" t="s">
        <v>72</v>
      </c>
      <c r="C8" s="160">
        <v>1261</v>
      </c>
      <c r="D8" s="160">
        <v>1291</v>
      </c>
      <c r="E8" s="160">
        <v>1630</v>
      </c>
    </row>
    <row r="9" spans="1:5" x14ac:dyDescent="0.2">
      <c r="A9" s="394"/>
      <c r="B9" s="146" t="s">
        <v>53</v>
      </c>
      <c r="C9" s="159">
        <v>36</v>
      </c>
      <c r="D9" s="159">
        <v>29</v>
      </c>
      <c r="E9" s="159">
        <v>39</v>
      </c>
    </row>
    <row r="10" spans="1:5" x14ac:dyDescent="0.2">
      <c r="A10" s="394" t="s">
        <v>116</v>
      </c>
      <c r="B10" s="5" t="s">
        <v>6</v>
      </c>
      <c r="C10" s="160">
        <v>6394</v>
      </c>
      <c r="D10" s="160">
        <v>4821</v>
      </c>
      <c r="E10" s="158">
        <v>5036</v>
      </c>
    </row>
    <row r="11" spans="1:5" x14ac:dyDescent="0.2">
      <c r="A11" s="394"/>
      <c r="B11" s="5" t="s">
        <v>76</v>
      </c>
      <c r="C11" s="160">
        <v>2694</v>
      </c>
      <c r="D11" s="160">
        <f>3265</f>
        <v>3265</v>
      </c>
      <c r="E11" s="160">
        <v>3338</v>
      </c>
    </row>
    <row r="12" spans="1:5" x14ac:dyDescent="0.2">
      <c r="A12" s="394"/>
      <c r="B12" s="5" t="s">
        <v>86</v>
      </c>
      <c r="C12" s="160">
        <v>594</v>
      </c>
      <c r="D12" s="160">
        <f>544+7</f>
        <v>551</v>
      </c>
      <c r="E12" s="254">
        <v>562</v>
      </c>
    </row>
    <row r="13" spans="1:5" x14ac:dyDescent="0.2">
      <c r="A13" s="145" t="s">
        <v>19</v>
      </c>
      <c r="B13" s="144"/>
      <c r="C13" s="161">
        <f>SUM(C4:C12)</f>
        <v>17953</v>
      </c>
      <c r="D13" s="161">
        <f>SUM(D4:D12)</f>
        <v>15265</v>
      </c>
      <c r="E13" s="289">
        <f>SUM(E4:E12)</f>
        <v>16541</v>
      </c>
    </row>
    <row r="14" spans="1:5" x14ac:dyDescent="0.2">
      <c r="A14" s="393" t="s">
        <v>130</v>
      </c>
      <c r="B14" s="393"/>
      <c r="C14" s="5"/>
      <c r="D14" s="5"/>
    </row>
    <row r="15" spans="1:5" x14ac:dyDescent="0.2">
      <c r="A15" s="384" t="s">
        <v>81</v>
      </c>
      <c r="B15" s="384"/>
      <c r="C15" s="138"/>
      <c r="D15" s="138"/>
    </row>
    <row r="16" spans="1:5" x14ac:dyDescent="0.2">
      <c r="A16" s="384" t="s">
        <v>141</v>
      </c>
      <c r="B16" s="384"/>
      <c r="C16" s="47"/>
      <c r="D16" s="47"/>
    </row>
    <row r="17" spans="1:4" x14ac:dyDescent="0.2">
      <c r="A17" s="378" t="s">
        <v>176</v>
      </c>
      <c r="B17" s="139"/>
      <c r="C17" s="139"/>
      <c r="D17" s="139"/>
    </row>
    <row r="18" spans="1:4" x14ac:dyDescent="0.2">
      <c r="B18" s="2"/>
      <c r="C18" s="2"/>
      <c r="D18" s="2"/>
    </row>
    <row r="19" spans="1:4" x14ac:dyDescent="0.2">
      <c r="A19" s="2"/>
      <c r="B19" s="2"/>
      <c r="C19" s="2"/>
      <c r="D19" s="208"/>
    </row>
    <row r="20" spans="1:4" x14ac:dyDescent="0.2">
      <c r="A20" s="2"/>
      <c r="B20" s="2"/>
      <c r="C20" s="2"/>
      <c r="D20" s="2"/>
    </row>
    <row r="21" spans="1:4" x14ac:dyDescent="0.2">
      <c r="A21" s="2"/>
      <c r="B21" s="2"/>
      <c r="C21" s="2"/>
      <c r="D21" s="2"/>
    </row>
    <row r="22" spans="1:4" x14ac:dyDescent="0.2">
      <c r="A22" s="2"/>
      <c r="B22" s="2"/>
      <c r="C22" s="2"/>
      <c r="D22" s="2"/>
    </row>
    <row r="23" spans="1:4" x14ac:dyDescent="0.2">
      <c r="A23" s="2"/>
      <c r="B23" s="2"/>
      <c r="C23" s="2"/>
      <c r="D23" s="2"/>
    </row>
    <row r="24" spans="1:4" x14ac:dyDescent="0.2">
      <c r="A24" s="2"/>
      <c r="B24" s="2"/>
      <c r="C24" s="2"/>
      <c r="D24" s="2"/>
    </row>
    <row r="25" spans="1:4" x14ac:dyDescent="0.2">
      <c r="A25" s="2"/>
      <c r="B25" s="2"/>
      <c r="C25" s="2"/>
      <c r="D25" s="2"/>
    </row>
    <row r="26" spans="1:4" x14ac:dyDescent="0.2">
      <c r="A26" s="2"/>
      <c r="B26" s="2"/>
      <c r="C26" s="2"/>
      <c r="D26" s="2"/>
    </row>
    <row r="38" spans="3:4" x14ac:dyDescent="0.2">
      <c r="C38" s="200"/>
    </row>
    <row r="40" spans="3:4" x14ac:dyDescent="0.2">
      <c r="D40" s="202"/>
    </row>
  </sheetData>
  <mergeCells count="7">
    <mergeCell ref="A16:B16"/>
    <mergeCell ref="A1:D1"/>
    <mergeCell ref="A14:B14"/>
    <mergeCell ref="A4:A5"/>
    <mergeCell ref="A6:A9"/>
    <mergeCell ref="A10:A12"/>
    <mergeCell ref="A15:B1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2"/>
  <sheetViews>
    <sheetView workbookViewId="0"/>
  </sheetViews>
  <sheetFormatPr baseColWidth="10" defaultRowHeight="12.75" x14ac:dyDescent="0.2"/>
  <cols>
    <col min="1" max="1" width="56" style="1" customWidth="1"/>
    <col min="2" max="3" width="9.28515625" style="1" customWidth="1"/>
    <col min="4" max="4" width="10.85546875" style="1" customWidth="1"/>
    <col min="5" max="5" width="8.42578125" style="4" customWidth="1"/>
    <col min="6" max="7" width="10.7109375" style="1" customWidth="1"/>
    <col min="8" max="8" width="9.7109375" style="157" customWidth="1"/>
    <col min="9" max="11" width="11.7109375" style="123" customWidth="1"/>
    <col min="12" max="12" width="11.7109375" style="1" customWidth="1"/>
    <col min="13" max="13" width="12" style="4" customWidth="1"/>
    <col min="14" max="14" width="12.7109375" style="4" customWidth="1"/>
    <col min="17" max="17" width="13.140625" bestFit="1" customWidth="1"/>
  </cols>
  <sheetData>
    <row r="1" spans="1:19" ht="13.5" thickBot="1" x14ac:dyDescent="0.25">
      <c r="A1" s="77" t="s">
        <v>181</v>
      </c>
      <c r="B1" s="77"/>
      <c r="C1" s="77"/>
      <c r="D1" s="77"/>
      <c r="E1" s="299"/>
      <c r="F1" s="339"/>
      <c r="G1" s="339"/>
      <c r="H1" s="339"/>
      <c r="I1" s="299"/>
      <c r="J1" s="299"/>
      <c r="K1" s="299"/>
      <c r="L1" s="77"/>
      <c r="M1" s="74"/>
      <c r="N1" s="74"/>
    </row>
    <row r="2" spans="1:19" ht="74.25" thickTop="1" x14ac:dyDescent="0.2">
      <c r="A2" s="81" t="s">
        <v>16</v>
      </c>
      <c r="B2" s="81" t="s">
        <v>127</v>
      </c>
      <c r="C2" s="81" t="s">
        <v>108</v>
      </c>
      <c r="D2" s="207" t="s">
        <v>119</v>
      </c>
      <c r="E2" s="338" t="s">
        <v>87</v>
      </c>
      <c r="F2" s="82" t="s">
        <v>14</v>
      </c>
      <c r="G2" s="82" t="s">
        <v>54</v>
      </c>
      <c r="H2" s="148" t="s">
        <v>55</v>
      </c>
      <c r="I2" s="337" t="s">
        <v>88</v>
      </c>
      <c r="J2" s="337" t="s">
        <v>89</v>
      </c>
      <c r="K2" s="337" t="s">
        <v>90</v>
      </c>
      <c r="L2" s="245" t="s">
        <v>91</v>
      </c>
      <c r="M2" s="147" t="s">
        <v>146</v>
      </c>
      <c r="N2" s="75" t="s">
        <v>147</v>
      </c>
    </row>
    <row r="3" spans="1:19" x14ac:dyDescent="0.2">
      <c r="A3" s="174" t="s">
        <v>172</v>
      </c>
      <c r="B3" s="240">
        <v>2021</v>
      </c>
      <c r="C3" s="149"/>
      <c r="D3" s="120">
        <v>3338</v>
      </c>
      <c r="E3" s="25">
        <v>20.2</v>
      </c>
      <c r="F3" s="262">
        <v>2067</v>
      </c>
      <c r="G3" s="263">
        <v>837</v>
      </c>
      <c r="H3" s="262">
        <v>434</v>
      </c>
      <c r="I3" s="287">
        <v>61.9</v>
      </c>
      <c r="J3" s="287">
        <v>25.1</v>
      </c>
      <c r="K3" s="287">
        <v>13</v>
      </c>
      <c r="L3" s="246">
        <v>25</v>
      </c>
      <c r="M3" s="112">
        <v>2.2000000000000002</v>
      </c>
      <c r="N3" s="379">
        <v>37.5</v>
      </c>
      <c r="O3" s="125"/>
      <c r="P3" s="256"/>
      <c r="Q3" s="256"/>
      <c r="R3" s="256"/>
      <c r="S3" s="256"/>
    </row>
    <row r="4" spans="1:19" x14ac:dyDescent="0.2">
      <c r="A4" s="174" t="s">
        <v>171</v>
      </c>
      <c r="B4" s="241"/>
      <c r="C4" s="83"/>
      <c r="D4" s="124">
        <v>1630</v>
      </c>
      <c r="E4" s="25">
        <v>9.9</v>
      </c>
      <c r="F4" s="262">
        <v>1078</v>
      </c>
      <c r="G4" s="264">
        <v>314</v>
      </c>
      <c r="H4" s="262">
        <v>238</v>
      </c>
      <c r="I4" s="287">
        <v>66.099999999999994</v>
      </c>
      <c r="J4" s="287">
        <v>19.3</v>
      </c>
      <c r="K4" s="287">
        <v>14.6</v>
      </c>
      <c r="L4" s="247">
        <v>26</v>
      </c>
      <c r="M4" s="25">
        <v>26.3</v>
      </c>
      <c r="N4" s="249">
        <v>29.7</v>
      </c>
      <c r="Q4" s="256"/>
      <c r="R4" s="256"/>
      <c r="S4" s="256"/>
    </row>
    <row r="5" spans="1:19" x14ac:dyDescent="0.2">
      <c r="A5" s="175" t="s">
        <v>80</v>
      </c>
      <c r="B5" s="242">
        <v>2019</v>
      </c>
      <c r="C5" s="122">
        <v>2022</v>
      </c>
      <c r="D5" s="239">
        <v>1575</v>
      </c>
      <c r="E5" s="25">
        <v>9.5</v>
      </c>
      <c r="F5" s="262">
        <v>1163</v>
      </c>
      <c r="G5" s="264">
        <v>312</v>
      </c>
      <c r="H5" s="262">
        <v>100</v>
      </c>
      <c r="I5" s="287">
        <v>73.8</v>
      </c>
      <c r="J5" s="287">
        <v>19.8</v>
      </c>
      <c r="K5" s="287">
        <v>6.3</v>
      </c>
      <c r="L5" s="247">
        <v>28</v>
      </c>
      <c r="M5" s="25">
        <v>3.5</v>
      </c>
      <c r="N5" s="249">
        <v>5.8</v>
      </c>
      <c r="P5" s="256"/>
      <c r="Q5" s="256"/>
      <c r="R5" s="256"/>
      <c r="S5" s="256"/>
    </row>
    <row r="6" spans="1:19" x14ac:dyDescent="0.2">
      <c r="A6" s="175" t="s">
        <v>144</v>
      </c>
      <c r="B6" s="242">
        <v>2021</v>
      </c>
      <c r="C6" s="122"/>
      <c r="D6" s="239">
        <v>785</v>
      </c>
      <c r="E6" s="25">
        <v>4.7</v>
      </c>
      <c r="F6" s="262">
        <v>609</v>
      </c>
      <c r="G6" s="264">
        <v>88</v>
      </c>
      <c r="H6" s="262">
        <v>88</v>
      </c>
      <c r="I6" s="287">
        <v>77.599999999999994</v>
      </c>
      <c r="J6" s="287">
        <v>11.2</v>
      </c>
      <c r="K6" s="287">
        <v>11.2</v>
      </c>
      <c r="L6" s="247">
        <v>28</v>
      </c>
      <c r="M6" s="25">
        <v>-27.6</v>
      </c>
      <c r="N6" s="249">
        <v>3.3</v>
      </c>
      <c r="Q6" s="256"/>
      <c r="R6" s="256"/>
      <c r="S6" s="256"/>
    </row>
    <row r="7" spans="1:19" x14ac:dyDescent="0.2">
      <c r="A7" s="175" t="s">
        <v>10</v>
      </c>
      <c r="B7" s="242">
        <v>2013</v>
      </c>
      <c r="C7" s="122"/>
      <c r="D7" s="239">
        <v>781</v>
      </c>
      <c r="E7" s="25">
        <v>4.7</v>
      </c>
      <c r="F7" s="262">
        <v>339</v>
      </c>
      <c r="G7" s="264">
        <v>340</v>
      </c>
      <c r="H7" s="262">
        <v>102</v>
      </c>
      <c r="I7" s="287">
        <v>43.4</v>
      </c>
      <c r="J7" s="287">
        <v>43.5</v>
      </c>
      <c r="K7" s="287">
        <v>13.1</v>
      </c>
      <c r="L7" s="247">
        <v>27</v>
      </c>
      <c r="M7" s="25">
        <v>36.1</v>
      </c>
      <c r="N7" s="249">
        <v>9.5</v>
      </c>
      <c r="Q7" s="256"/>
      <c r="R7" s="256"/>
      <c r="S7" s="256"/>
    </row>
    <row r="8" spans="1:19" x14ac:dyDescent="0.2">
      <c r="A8" s="175" t="s">
        <v>153</v>
      </c>
      <c r="B8" s="242">
        <v>2020</v>
      </c>
      <c r="C8" s="122"/>
      <c r="D8" s="239">
        <v>497</v>
      </c>
      <c r="E8" s="25">
        <v>3</v>
      </c>
      <c r="F8" s="262">
        <v>356</v>
      </c>
      <c r="G8" s="264">
        <v>47</v>
      </c>
      <c r="H8" s="262">
        <v>94</v>
      </c>
      <c r="I8" s="287">
        <v>71.599999999999994</v>
      </c>
      <c r="J8" s="287">
        <v>9.5</v>
      </c>
      <c r="K8" s="287">
        <v>18.899999999999999</v>
      </c>
      <c r="L8" s="247">
        <v>27</v>
      </c>
      <c r="M8" s="25">
        <v>14.8</v>
      </c>
      <c r="N8" s="249">
        <v>4.5999999999999996</v>
      </c>
      <c r="Q8" s="256"/>
      <c r="R8" s="256"/>
      <c r="S8" s="256"/>
    </row>
    <row r="9" spans="1:19" x14ac:dyDescent="0.2">
      <c r="A9" s="177" t="s">
        <v>57</v>
      </c>
      <c r="B9" s="14">
        <v>1991</v>
      </c>
      <c r="C9" s="100">
        <v>2021</v>
      </c>
      <c r="D9" s="239">
        <v>420</v>
      </c>
      <c r="E9" s="25">
        <v>2.5</v>
      </c>
      <c r="F9" s="262">
        <v>380</v>
      </c>
      <c r="G9" s="264">
        <v>27</v>
      </c>
      <c r="H9" s="262">
        <v>13</v>
      </c>
      <c r="I9" s="287">
        <v>90.5</v>
      </c>
      <c r="J9" s="287">
        <v>6.4</v>
      </c>
      <c r="K9" s="287">
        <v>3.1</v>
      </c>
      <c r="L9" s="247">
        <v>27</v>
      </c>
      <c r="M9" s="25">
        <v>0.7</v>
      </c>
      <c r="N9" s="249">
        <v>1.7</v>
      </c>
      <c r="Q9" s="256"/>
      <c r="R9" s="256"/>
      <c r="S9" s="256"/>
    </row>
    <row r="10" spans="1:19" x14ac:dyDescent="0.2">
      <c r="A10" s="176" t="s">
        <v>125</v>
      </c>
      <c r="B10" s="14">
        <v>2020</v>
      </c>
      <c r="C10" s="100"/>
      <c r="D10" s="239">
        <v>389</v>
      </c>
      <c r="E10" s="25">
        <v>2.4</v>
      </c>
      <c r="F10" s="262">
        <v>283</v>
      </c>
      <c r="G10" s="264">
        <v>56</v>
      </c>
      <c r="H10" s="262">
        <v>50</v>
      </c>
      <c r="I10" s="287">
        <v>72.8</v>
      </c>
      <c r="J10" s="287">
        <v>14.4</v>
      </c>
      <c r="K10" s="287">
        <v>12.9</v>
      </c>
      <c r="L10" s="247">
        <v>26</v>
      </c>
      <c r="M10" s="25">
        <v>5.7</v>
      </c>
      <c r="N10" s="249">
        <v>2.7</v>
      </c>
      <c r="Q10" s="256"/>
      <c r="R10" s="256"/>
      <c r="S10" s="256"/>
    </row>
    <row r="11" spans="1:19" x14ac:dyDescent="0.2">
      <c r="A11" s="178" t="s">
        <v>9</v>
      </c>
      <c r="B11" s="242">
        <v>2020</v>
      </c>
      <c r="C11" s="122"/>
      <c r="D11" s="239">
        <v>319</v>
      </c>
      <c r="E11" s="25">
        <v>1.9</v>
      </c>
      <c r="F11" s="262">
        <v>253</v>
      </c>
      <c r="G11" s="264">
        <v>34</v>
      </c>
      <c r="H11" s="262">
        <v>32</v>
      </c>
      <c r="I11" s="287">
        <v>79.3</v>
      </c>
      <c r="J11" s="287">
        <v>10.7</v>
      </c>
      <c r="K11" s="287">
        <v>10</v>
      </c>
      <c r="L11" s="247">
        <v>26</v>
      </c>
      <c r="M11" s="25">
        <v>7.4</v>
      </c>
      <c r="N11" s="249">
        <v>2</v>
      </c>
      <c r="Q11" s="256"/>
      <c r="R11" s="256"/>
      <c r="S11" s="256"/>
    </row>
    <row r="12" spans="1:19" x14ac:dyDescent="0.2">
      <c r="A12" s="174" t="s">
        <v>92</v>
      </c>
      <c r="B12" s="241">
        <v>2012</v>
      </c>
      <c r="C12" s="121">
        <v>2021</v>
      </c>
      <c r="D12" s="239">
        <v>277</v>
      </c>
      <c r="E12" s="25">
        <v>1.7</v>
      </c>
      <c r="F12" s="262">
        <v>250</v>
      </c>
      <c r="G12" s="264">
        <v>18</v>
      </c>
      <c r="H12" s="262">
        <v>9</v>
      </c>
      <c r="I12" s="287">
        <v>90.3</v>
      </c>
      <c r="J12" s="287">
        <v>6.5</v>
      </c>
      <c r="K12" s="287">
        <v>3.2</v>
      </c>
      <c r="L12" s="247">
        <v>25</v>
      </c>
      <c r="M12" s="25">
        <v>15.9</v>
      </c>
      <c r="N12" s="249">
        <v>3.6</v>
      </c>
      <c r="Q12" s="256"/>
      <c r="R12" s="256"/>
      <c r="S12" s="256"/>
    </row>
    <row r="13" spans="1:19" x14ac:dyDescent="0.2">
      <c r="A13" s="175" t="s">
        <v>95</v>
      </c>
      <c r="B13" s="242">
        <v>1999</v>
      </c>
      <c r="C13" s="122"/>
      <c r="D13" s="239">
        <v>274</v>
      </c>
      <c r="E13" s="25">
        <v>1.7</v>
      </c>
      <c r="F13" s="262">
        <v>76</v>
      </c>
      <c r="G13" s="264">
        <v>137</v>
      </c>
      <c r="H13" s="262">
        <v>61</v>
      </c>
      <c r="I13" s="287">
        <v>27.7</v>
      </c>
      <c r="J13" s="287">
        <v>50</v>
      </c>
      <c r="K13" s="287">
        <v>22.3</v>
      </c>
      <c r="L13" s="247">
        <v>16</v>
      </c>
      <c r="M13" s="25">
        <v>23.4</v>
      </c>
      <c r="N13" s="249">
        <v>3.2</v>
      </c>
      <c r="Q13" s="256"/>
      <c r="R13" s="256"/>
      <c r="S13" s="256"/>
    </row>
    <row r="14" spans="1:19" x14ac:dyDescent="0.2">
      <c r="A14" s="175" t="s">
        <v>93</v>
      </c>
      <c r="B14" s="242">
        <v>2015</v>
      </c>
      <c r="C14" s="122">
        <v>2022</v>
      </c>
      <c r="D14" s="239">
        <v>225</v>
      </c>
      <c r="E14" s="25">
        <v>1.4</v>
      </c>
      <c r="F14" s="262">
        <v>208</v>
      </c>
      <c r="G14" s="264">
        <v>11</v>
      </c>
      <c r="H14" s="262">
        <v>6</v>
      </c>
      <c r="I14" s="287">
        <v>92.4</v>
      </c>
      <c r="J14" s="287">
        <v>4.9000000000000004</v>
      </c>
      <c r="K14" s="287">
        <v>2.7</v>
      </c>
      <c r="L14" s="247">
        <v>26</v>
      </c>
      <c r="M14" s="25">
        <v>-11.1</v>
      </c>
      <c r="N14" s="249">
        <v>1.1000000000000001</v>
      </c>
      <c r="Q14" s="256"/>
      <c r="R14" s="256"/>
      <c r="S14" s="256"/>
    </row>
    <row r="15" spans="1:19" x14ac:dyDescent="0.2">
      <c r="A15" s="175" t="s">
        <v>99</v>
      </c>
      <c r="B15" s="242">
        <v>2014</v>
      </c>
      <c r="C15" s="122"/>
      <c r="D15" s="239">
        <v>212</v>
      </c>
      <c r="E15" s="25">
        <v>1.3</v>
      </c>
      <c r="F15" s="262">
        <v>108</v>
      </c>
      <c r="G15" s="264">
        <v>76</v>
      </c>
      <c r="H15" s="262">
        <v>28</v>
      </c>
      <c r="I15" s="287">
        <v>50.9</v>
      </c>
      <c r="J15" s="287">
        <v>35.799999999999997</v>
      </c>
      <c r="K15" s="287">
        <v>13.2</v>
      </c>
      <c r="L15" s="247">
        <v>16</v>
      </c>
      <c r="M15" s="25">
        <v>35.9</v>
      </c>
      <c r="N15" s="249">
        <v>8.5</v>
      </c>
      <c r="Q15" s="256"/>
      <c r="R15" s="256"/>
      <c r="S15" s="256"/>
    </row>
    <row r="16" spans="1:19" x14ac:dyDescent="0.2">
      <c r="A16" s="174" t="s">
        <v>174</v>
      </c>
      <c r="B16" s="241">
        <v>2021</v>
      </c>
      <c r="C16" s="121"/>
      <c r="D16" s="239">
        <v>212</v>
      </c>
      <c r="E16" s="25">
        <v>1.3</v>
      </c>
      <c r="F16" s="262">
        <v>102</v>
      </c>
      <c r="G16" s="264">
        <v>75</v>
      </c>
      <c r="H16" s="262">
        <v>35</v>
      </c>
      <c r="I16" s="287">
        <v>48.1</v>
      </c>
      <c r="J16" s="287">
        <v>35.4</v>
      </c>
      <c r="K16" s="287">
        <v>16.5</v>
      </c>
      <c r="L16" s="247">
        <v>24</v>
      </c>
      <c r="M16" s="25">
        <v>37.700000000000003</v>
      </c>
      <c r="N16" s="249">
        <v>2.5</v>
      </c>
      <c r="Q16" s="256"/>
      <c r="R16" s="256"/>
      <c r="S16" s="256"/>
    </row>
    <row r="17" spans="1:19" x14ac:dyDescent="0.2">
      <c r="A17" s="175" t="s">
        <v>94</v>
      </c>
      <c r="B17" s="242">
        <v>2017</v>
      </c>
      <c r="C17" s="122"/>
      <c r="D17" s="239">
        <v>207</v>
      </c>
      <c r="E17" s="25">
        <v>1.3</v>
      </c>
      <c r="F17" s="262">
        <v>146</v>
      </c>
      <c r="G17" s="264">
        <v>34</v>
      </c>
      <c r="H17" s="262">
        <v>27</v>
      </c>
      <c r="I17" s="287">
        <v>70.5</v>
      </c>
      <c r="J17" s="287">
        <v>16.399999999999999</v>
      </c>
      <c r="K17" s="287">
        <v>13</v>
      </c>
      <c r="L17" s="247">
        <v>26</v>
      </c>
      <c r="M17" s="25">
        <v>-12.3</v>
      </c>
      <c r="N17" s="249">
        <v>1.5</v>
      </c>
      <c r="O17" s="125"/>
      <c r="P17" s="256"/>
      <c r="Q17" s="256"/>
      <c r="R17" s="256"/>
      <c r="S17" s="256"/>
    </row>
    <row r="18" spans="1:19" x14ac:dyDescent="0.2">
      <c r="A18" s="175" t="s">
        <v>98</v>
      </c>
      <c r="B18" s="242">
        <v>2020</v>
      </c>
      <c r="C18" s="122">
        <v>2023</v>
      </c>
      <c r="D18" s="239">
        <v>196</v>
      </c>
      <c r="E18" s="25">
        <v>1.2</v>
      </c>
      <c r="F18" s="262">
        <v>131</v>
      </c>
      <c r="G18" s="264">
        <v>33</v>
      </c>
      <c r="H18" s="262">
        <v>32</v>
      </c>
      <c r="I18" s="287">
        <v>66.8</v>
      </c>
      <c r="J18" s="287">
        <v>16.8</v>
      </c>
      <c r="K18" s="287">
        <v>16.3</v>
      </c>
      <c r="L18" s="247">
        <v>21</v>
      </c>
      <c r="M18" s="25">
        <v>28.9</v>
      </c>
      <c r="N18" s="249">
        <v>3.6</v>
      </c>
      <c r="Q18" s="256"/>
      <c r="R18" s="256"/>
      <c r="S18" s="256"/>
    </row>
    <row r="19" spans="1:19" x14ac:dyDescent="0.2">
      <c r="A19" s="175" t="s">
        <v>96</v>
      </c>
      <c r="B19" s="242">
        <v>2012</v>
      </c>
      <c r="C19" s="122"/>
      <c r="D19" s="239">
        <v>188</v>
      </c>
      <c r="E19" s="25">
        <v>1.1000000000000001</v>
      </c>
      <c r="F19" s="262">
        <v>163</v>
      </c>
      <c r="G19" s="264">
        <v>11</v>
      </c>
      <c r="H19" s="262">
        <v>14</v>
      </c>
      <c r="I19" s="287">
        <v>86.7</v>
      </c>
      <c r="J19" s="287">
        <v>5.9</v>
      </c>
      <c r="K19" s="287">
        <v>7.4</v>
      </c>
      <c r="L19" s="247">
        <v>25</v>
      </c>
      <c r="M19" s="25">
        <v>-16.399999999999999</v>
      </c>
      <c r="N19" s="249">
        <v>6.4</v>
      </c>
      <c r="Q19" s="256"/>
      <c r="R19" s="256"/>
      <c r="S19" s="256"/>
    </row>
    <row r="20" spans="1:19" x14ac:dyDescent="0.2">
      <c r="A20" s="174" t="s">
        <v>106</v>
      </c>
      <c r="B20" s="241">
        <v>2017</v>
      </c>
      <c r="C20" s="121"/>
      <c r="D20" s="239">
        <v>176</v>
      </c>
      <c r="E20" s="25">
        <v>1.1000000000000001</v>
      </c>
      <c r="F20" s="262">
        <v>125</v>
      </c>
      <c r="G20" s="264">
        <v>32</v>
      </c>
      <c r="H20" s="262">
        <v>19</v>
      </c>
      <c r="I20" s="287">
        <v>71</v>
      </c>
      <c r="J20" s="287">
        <v>18.2</v>
      </c>
      <c r="K20" s="287">
        <v>10.8</v>
      </c>
      <c r="L20" s="247">
        <v>23</v>
      </c>
      <c r="M20" s="25">
        <v>20.5</v>
      </c>
      <c r="N20" s="249">
        <v>4.9000000000000004</v>
      </c>
      <c r="Q20" s="256"/>
      <c r="R20" s="256"/>
      <c r="S20" s="256"/>
    </row>
    <row r="21" spans="1:19" x14ac:dyDescent="0.2">
      <c r="A21" s="184" t="s">
        <v>97</v>
      </c>
      <c r="B21" s="14">
        <v>2009</v>
      </c>
      <c r="C21" s="100">
        <v>2023</v>
      </c>
      <c r="D21" s="239">
        <v>162</v>
      </c>
      <c r="E21" s="25">
        <v>1</v>
      </c>
      <c r="F21" s="262">
        <v>95</v>
      </c>
      <c r="G21" s="264">
        <v>42</v>
      </c>
      <c r="H21" s="262">
        <v>25</v>
      </c>
      <c r="I21" s="287">
        <v>58.6</v>
      </c>
      <c r="J21" s="287">
        <v>25.9</v>
      </c>
      <c r="K21" s="287">
        <v>15.4</v>
      </c>
      <c r="L21" s="247">
        <v>23</v>
      </c>
      <c r="M21" s="25">
        <v>1.9</v>
      </c>
      <c r="N21" s="249">
        <v>3</v>
      </c>
      <c r="Q21" s="256"/>
      <c r="R21" s="256"/>
      <c r="S21" s="256"/>
    </row>
    <row r="22" spans="1:19" x14ac:dyDescent="0.2">
      <c r="A22" s="177" t="s">
        <v>173</v>
      </c>
      <c r="B22" s="14">
        <v>2021</v>
      </c>
      <c r="C22" s="100"/>
      <c r="D22" s="239">
        <v>153</v>
      </c>
      <c r="E22" s="25">
        <v>0.9</v>
      </c>
      <c r="F22" s="262">
        <v>108</v>
      </c>
      <c r="G22" s="264">
        <v>34</v>
      </c>
      <c r="H22" s="262">
        <v>11</v>
      </c>
      <c r="I22" s="287">
        <v>70.599999999999994</v>
      </c>
      <c r="J22" s="287">
        <v>22.2</v>
      </c>
      <c r="K22" s="287">
        <v>7.2</v>
      </c>
      <c r="L22" s="247">
        <v>20</v>
      </c>
      <c r="M22" s="25">
        <v>-20.7</v>
      </c>
      <c r="N22" s="249">
        <v>48.9</v>
      </c>
      <c r="Q22" s="256"/>
      <c r="R22" s="256"/>
      <c r="S22" s="256"/>
    </row>
    <row r="23" spans="1:19" x14ac:dyDescent="0.2">
      <c r="A23" s="175" t="s">
        <v>103</v>
      </c>
      <c r="B23" s="242">
        <v>2014</v>
      </c>
      <c r="C23" s="122">
        <v>2024</v>
      </c>
      <c r="D23" s="239">
        <v>153</v>
      </c>
      <c r="E23" s="25">
        <v>0.9</v>
      </c>
      <c r="F23" s="262">
        <v>110</v>
      </c>
      <c r="G23" s="264">
        <v>28</v>
      </c>
      <c r="H23" s="262">
        <v>15</v>
      </c>
      <c r="I23" s="287">
        <v>71.900000000000006</v>
      </c>
      <c r="J23" s="287">
        <v>18.3</v>
      </c>
      <c r="K23" s="287">
        <v>9.8000000000000007</v>
      </c>
      <c r="L23" s="247">
        <v>22</v>
      </c>
      <c r="M23" s="25">
        <v>15</v>
      </c>
      <c r="N23" s="249">
        <v>0.8</v>
      </c>
      <c r="Q23" s="256"/>
      <c r="R23" s="256"/>
      <c r="S23" s="256"/>
    </row>
    <row r="24" spans="1:19" x14ac:dyDescent="0.2">
      <c r="A24" s="176" t="s">
        <v>100</v>
      </c>
      <c r="B24" s="14">
        <v>2018</v>
      </c>
      <c r="C24" s="100"/>
      <c r="D24" s="239">
        <v>152</v>
      </c>
      <c r="E24" s="25">
        <v>0.9</v>
      </c>
      <c r="F24" s="262">
        <v>130</v>
      </c>
      <c r="G24" s="264">
        <v>11</v>
      </c>
      <c r="H24" s="262">
        <v>11</v>
      </c>
      <c r="I24" s="287">
        <v>85.5</v>
      </c>
      <c r="J24" s="287">
        <v>7.2</v>
      </c>
      <c r="K24" s="287">
        <v>7.2</v>
      </c>
      <c r="L24" s="247">
        <v>23</v>
      </c>
      <c r="M24" s="25">
        <v>19.7</v>
      </c>
      <c r="N24" s="249">
        <v>1.2</v>
      </c>
      <c r="Q24" s="256"/>
      <c r="R24" s="256"/>
      <c r="S24" s="256"/>
    </row>
    <row r="25" spans="1:19" x14ac:dyDescent="0.2">
      <c r="A25" s="175" t="s">
        <v>102</v>
      </c>
      <c r="B25" s="242">
        <v>2014</v>
      </c>
      <c r="C25" s="122"/>
      <c r="D25" s="239">
        <v>137</v>
      </c>
      <c r="E25" s="25">
        <v>0.8</v>
      </c>
      <c r="F25" s="262">
        <v>92</v>
      </c>
      <c r="G25" s="264">
        <v>22</v>
      </c>
      <c r="H25" s="262">
        <v>23</v>
      </c>
      <c r="I25" s="287">
        <v>67.2</v>
      </c>
      <c r="J25" s="287">
        <v>16.100000000000001</v>
      </c>
      <c r="K25" s="287">
        <v>16.8</v>
      </c>
      <c r="L25" s="247">
        <v>25</v>
      </c>
      <c r="M25" s="25">
        <v>21.2</v>
      </c>
      <c r="N25" s="249">
        <v>1.9</v>
      </c>
      <c r="Q25" s="256"/>
      <c r="R25" s="256"/>
      <c r="S25" s="256"/>
    </row>
    <row r="26" spans="1:19" x14ac:dyDescent="0.2">
      <c r="A26" s="186" t="s">
        <v>101</v>
      </c>
      <c r="B26" s="241">
        <v>2021</v>
      </c>
      <c r="C26" s="121"/>
      <c r="D26" s="239">
        <v>124</v>
      </c>
      <c r="E26" s="25">
        <v>0.7</v>
      </c>
      <c r="F26" s="262">
        <v>69</v>
      </c>
      <c r="G26" s="264">
        <v>32</v>
      </c>
      <c r="H26" s="262">
        <v>23</v>
      </c>
      <c r="I26" s="287">
        <v>55.6</v>
      </c>
      <c r="J26" s="287">
        <v>25.8</v>
      </c>
      <c r="K26" s="287">
        <v>18.5</v>
      </c>
      <c r="L26" s="247">
        <v>22</v>
      </c>
      <c r="M26" s="25">
        <v>-22</v>
      </c>
      <c r="N26" s="249">
        <v>4.2</v>
      </c>
      <c r="Q26" s="256"/>
      <c r="R26" s="256"/>
      <c r="S26" s="256"/>
    </row>
    <row r="27" spans="1:19" x14ac:dyDescent="0.2">
      <c r="A27" s="178" t="s">
        <v>117</v>
      </c>
      <c r="B27" s="242">
        <v>2008</v>
      </c>
      <c r="C27" s="122">
        <v>2021</v>
      </c>
      <c r="D27" s="239">
        <v>120</v>
      </c>
      <c r="E27" s="25">
        <v>0.7</v>
      </c>
      <c r="F27" s="262">
        <v>78</v>
      </c>
      <c r="G27" s="264">
        <v>22</v>
      </c>
      <c r="H27" s="262">
        <v>20</v>
      </c>
      <c r="I27" s="287">
        <v>65</v>
      </c>
      <c r="J27" s="287">
        <v>18.3</v>
      </c>
      <c r="K27" s="287">
        <v>16.7</v>
      </c>
      <c r="L27" s="247">
        <v>25</v>
      </c>
      <c r="M27" s="25">
        <v>17.600000000000001</v>
      </c>
      <c r="N27" s="249">
        <v>1.9</v>
      </c>
      <c r="Q27" s="256"/>
      <c r="R27" s="256"/>
      <c r="S27" s="256"/>
    </row>
    <row r="28" spans="1:19" x14ac:dyDescent="0.2">
      <c r="A28" s="178" t="s">
        <v>118</v>
      </c>
      <c r="B28" s="242">
        <v>1995</v>
      </c>
      <c r="C28" s="122"/>
      <c r="D28" s="239">
        <v>109</v>
      </c>
      <c r="E28" s="25">
        <v>0.7</v>
      </c>
      <c r="F28" s="262">
        <v>86</v>
      </c>
      <c r="G28" s="264">
        <v>9</v>
      </c>
      <c r="H28" s="262">
        <v>14</v>
      </c>
      <c r="I28" s="287">
        <v>78.900000000000006</v>
      </c>
      <c r="J28" s="287">
        <v>8.3000000000000007</v>
      </c>
      <c r="K28" s="287">
        <v>12.8</v>
      </c>
      <c r="L28" s="247">
        <v>12</v>
      </c>
      <c r="M28" s="25">
        <v>21.1</v>
      </c>
      <c r="N28" s="249">
        <v>9.1999999999999993</v>
      </c>
      <c r="Q28" s="256"/>
      <c r="R28" s="256"/>
      <c r="S28" s="256"/>
    </row>
    <row r="29" spans="1:19" x14ac:dyDescent="0.2">
      <c r="A29" s="176" t="s">
        <v>104</v>
      </c>
      <c r="B29" s="14">
        <v>1997</v>
      </c>
      <c r="C29" s="100"/>
      <c r="D29" s="239">
        <v>105</v>
      </c>
      <c r="E29" s="25">
        <v>0.6</v>
      </c>
      <c r="F29" s="262">
        <v>79</v>
      </c>
      <c r="G29" s="264">
        <v>14</v>
      </c>
      <c r="H29" s="262">
        <v>12</v>
      </c>
      <c r="I29" s="287">
        <v>75.2</v>
      </c>
      <c r="J29" s="287">
        <v>13.3</v>
      </c>
      <c r="K29" s="287">
        <v>11.4</v>
      </c>
      <c r="L29" s="247">
        <v>14</v>
      </c>
      <c r="M29" s="25">
        <v>18</v>
      </c>
      <c r="N29" s="249">
        <v>12.3</v>
      </c>
      <c r="Q29" s="256"/>
      <c r="R29" s="256"/>
      <c r="S29" s="256"/>
    </row>
    <row r="30" spans="1:19" x14ac:dyDescent="0.2">
      <c r="A30" s="176" t="s">
        <v>148</v>
      </c>
      <c r="B30" s="14">
        <v>2020</v>
      </c>
      <c r="C30" s="100"/>
      <c r="D30" s="239">
        <v>105</v>
      </c>
      <c r="E30" s="25">
        <v>0.6</v>
      </c>
      <c r="F30" s="262">
        <v>68</v>
      </c>
      <c r="G30" s="264">
        <v>25</v>
      </c>
      <c r="H30" s="262">
        <v>12</v>
      </c>
      <c r="I30" s="287">
        <v>64.8</v>
      </c>
      <c r="J30" s="287">
        <v>23.8</v>
      </c>
      <c r="K30" s="287">
        <v>11.4</v>
      </c>
      <c r="L30" s="247">
        <v>23</v>
      </c>
      <c r="M30" s="25">
        <v>54.4</v>
      </c>
      <c r="N30" s="249">
        <v>4.4000000000000004</v>
      </c>
      <c r="Q30" s="256"/>
      <c r="R30" s="256"/>
      <c r="S30" s="256"/>
    </row>
    <row r="31" spans="1:19" x14ac:dyDescent="0.2">
      <c r="A31" s="178" t="s">
        <v>149</v>
      </c>
      <c r="B31" s="242">
        <v>2016</v>
      </c>
      <c r="C31" s="122"/>
      <c r="D31" s="239">
        <v>104</v>
      </c>
      <c r="E31" s="25">
        <v>0.6</v>
      </c>
      <c r="F31" s="262">
        <v>62</v>
      </c>
      <c r="G31" s="264">
        <v>24</v>
      </c>
      <c r="H31" s="262">
        <v>18</v>
      </c>
      <c r="I31" s="287">
        <v>59.6</v>
      </c>
      <c r="J31" s="287">
        <v>23.1</v>
      </c>
      <c r="K31" s="287">
        <v>17.3</v>
      </c>
      <c r="L31" s="247">
        <v>22</v>
      </c>
      <c r="M31" s="25">
        <v>42.5</v>
      </c>
      <c r="N31" s="249">
        <v>3.1</v>
      </c>
      <c r="Q31" s="256"/>
      <c r="R31" s="256"/>
      <c r="S31" s="256"/>
    </row>
    <row r="32" spans="1:19" x14ac:dyDescent="0.2">
      <c r="A32" s="178" t="s">
        <v>150</v>
      </c>
      <c r="B32" s="242">
        <v>2020</v>
      </c>
      <c r="C32" s="122"/>
      <c r="D32" s="239">
        <v>102</v>
      </c>
      <c r="E32" s="25">
        <v>0.6</v>
      </c>
      <c r="F32" s="262">
        <v>69</v>
      </c>
      <c r="G32" s="264">
        <v>20</v>
      </c>
      <c r="H32" s="262">
        <v>13</v>
      </c>
      <c r="I32" s="287">
        <v>67.599999999999994</v>
      </c>
      <c r="J32" s="287">
        <v>19.600000000000001</v>
      </c>
      <c r="K32" s="287">
        <v>12.7</v>
      </c>
      <c r="L32" s="247">
        <v>21</v>
      </c>
      <c r="M32" s="25">
        <v>45.7</v>
      </c>
      <c r="N32" s="249">
        <v>4.9000000000000004</v>
      </c>
      <c r="Q32" s="256"/>
      <c r="R32" s="256"/>
      <c r="S32" s="256"/>
    </row>
    <row r="33" spans="1:19" x14ac:dyDescent="0.2">
      <c r="A33" s="185" t="s">
        <v>105</v>
      </c>
      <c r="B33" s="243"/>
      <c r="C33" s="152"/>
      <c r="D33" s="153">
        <v>13227</v>
      </c>
      <c r="E33" s="25">
        <v>79.899999999999991</v>
      </c>
      <c r="F33" s="205">
        <v>8883</v>
      </c>
      <c r="G33" s="32">
        <v>2765</v>
      </c>
      <c r="H33" s="205">
        <v>1579</v>
      </c>
      <c r="I33" s="287">
        <v>67.2</v>
      </c>
      <c r="J33" s="287">
        <v>20.9</v>
      </c>
      <c r="K33" s="287">
        <v>11.9</v>
      </c>
      <c r="L33" s="248"/>
      <c r="M33" s="25">
        <v>6.6</v>
      </c>
      <c r="N33" s="249">
        <v>5</v>
      </c>
      <c r="Q33" s="256"/>
      <c r="R33" s="256"/>
      <c r="S33" s="256"/>
    </row>
    <row r="34" spans="1:19" x14ac:dyDescent="0.2">
      <c r="A34" s="265" t="s">
        <v>15</v>
      </c>
      <c r="B34" s="244"/>
      <c r="C34" s="154"/>
      <c r="D34" s="266">
        <v>16541</v>
      </c>
      <c r="E34" s="266">
        <v>100</v>
      </c>
      <c r="F34" s="267">
        <v>11178</v>
      </c>
      <c r="G34" s="268">
        <v>3380</v>
      </c>
      <c r="H34" s="267">
        <v>1983</v>
      </c>
      <c r="I34" s="286">
        <v>67.7</v>
      </c>
      <c r="J34" s="286">
        <v>20.5</v>
      </c>
      <c r="K34" s="286">
        <v>11.9</v>
      </c>
      <c r="L34" s="250"/>
      <c r="M34" s="251">
        <v>8.1999999999999993</v>
      </c>
      <c r="N34" s="380">
        <v>3</v>
      </c>
      <c r="Q34" s="256"/>
      <c r="R34" s="256"/>
      <c r="S34" s="256"/>
    </row>
    <row r="35" spans="1:19" s="200" customFormat="1" x14ac:dyDescent="0.2">
      <c r="A35" s="177"/>
      <c r="B35" s="177"/>
      <c r="C35" s="17"/>
      <c r="D35" s="204"/>
      <c r="E35" s="151"/>
      <c r="F35" s="205"/>
      <c r="G35" s="206"/>
      <c r="H35" s="150"/>
      <c r="I35" s="140"/>
      <c r="J35" s="140"/>
      <c r="K35" s="140"/>
      <c r="L35" s="206"/>
      <c r="M35" s="151"/>
      <c r="N35" s="203"/>
    </row>
    <row r="36" spans="1:19" x14ac:dyDescent="0.2">
      <c r="A36" s="84" t="s">
        <v>73</v>
      </c>
      <c r="B36" s="84"/>
      <c r="C36" s="155"/>
      <c r="D36" s="85"/>
      <c r="E36" s="155"/>
      <c r="F36" s="85"/>
      <c r="G36" s="85"/>
      <c r="H36" s="76"/>
      <c r="I36" s="76"/>
      <c r="J36" s="76"/>
      <c r="K36" s="76"/>
      <c r="L36" s="76"/>
      <c r="M36" s="41"/>
      <c r="N36" s="41"/>
    </row>
    <row r="37" spans="1:19" x14ac:dyDescent="0.2">
      <c r="A37" s="86" t="s">
        <v>74</v>
      </c>
      <c r="B37" s="86"/>
      <c r="C37" s="156"/>
      <c r="D37" s="87"/>
      <c r="E37" s="119"/>
      <c r="F37" s="119"/>
      <c r="G37" s="76"/>
      <c r="H37" s="119"/>
      <c r="I37" s="119"/>
      <c r="J37" s="119"/>
      <c r="K37" s="76"/>
      <c r="L37" s="76"/>
      <c r="M37" s="41"/>
      <c r="N37" s="41"/>
    </row>
    <row r="38" spans="1:19" x14ac:dyDescent="0.2">
      <c r="A38" s="15" t="s">
        <v>81</v>
      </c>
      <c r="B38" s="15"/>
      <c r="C38" s="156"/>
      <c r="D38" s="88"/>
      <c r="E38" s="119"/>
      <c r="F38" s="119"/>
      <c r="G38" s="76"/>
      <c r="H38" s="119"/>
      <c r="I38" s="119"/>
      <c r="J38" s="119"/>
      <c r="K38" s="119"/>
      <c r="L38" s="76"/>
      <c r="M38" s="41"/>
      <c r="N38" s="41"/>
    </row>
    <row r="39" spans="1:19" x14ac:dyDescent="0.2">
      <c r="A39" s="15" t="s">
        <v>141</v>
      </c>
      <c r="B39" s="15"/>
      <c r="C39" s="4"/>
      <c r="E39" s="1"/>
      <c r="G39" s="4"/>
      <c r="H39" s="4"/>
      <c r="I39" s="4"/>
      <c r="J39" s="1"/>
      <c r="K39" s="4"/>
      <c r="L39" s="4"/>
      <c r="M39" s="1"/>
      <c r="N39" s="1"/>
    </row>
    <row r="40" spans="1:19" x14ac:dyDescent="0.2">
      <c r="A40" s="275" t="s">
        <v>176</v>
      </c>
      <c r="B40" s="237"/>
      <c r="C40" s="4"/>
      <c r="E40" s="1"/>
      <c r="G40" s="4"/>
      <c r="H40" s="4"/>
      <c r="I40" s="4"/>
      <c r="J40" s="1"/>
      <c r="K40" s="4"/>
      <c r="L40" s="4"/>
      <c r="M40" s="1"/>
      <c r="N40" s="1"/>
    </row>
    <row r="72" spans="14:14" x14ac:dyDescent="0.2">
      <c r="N72" s="4" t="s">
        <v>58</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workbookViewId="0"/>
  </sheetViews>
  <sheetFormatPr baseColWidth="10" defaultRowHeight="12.75" x14ac:dyDescent="0.2"/>
  <cols>
    <col min="1" max="1" width="71.28515625" style="115" customWidth="1"/>
    <col min="2" max="3" width="9.28515625" customWidth="1"/>
    <col min="4" max="4" width="8.140625" customWidth="1"/>
    <col min="5" max="12" width="9.28515625" customWidth="1"/>
    <col min="13" max="15" width="9.28515625" style="285" customWidth="1"/>
    <col min="16" max="16" width="12.28515625" customWidth="1"/>
  </cols>
  <sheetData>
    <row r="1" spans="1:17" x14ac:dyDescent="0.2">
      <c r="A1" s="277" t="s">
        <v>182</v>
      </c>
      <c r="B1" s="277"/>
      <c r="C1" s="277"/>
      <c r="D1" s="277"/>
      <c r="E1" s="6"/>
      <c r="F1" s="6"/>
      <c r="G1" s="6"/>
      <c r="H1" s="6"/>
      <c r="I1" s="6"/>
      <c r="J1" s="6"/>
      <c r="K1" s="6"/>
      <c r="L1" s="6"/>
      <c r="M1" s="312"/>
      <c r="N1" s="312"/>
      <c r="O1" s="312"/>
      <c r="P1" s="6"/>
    </row>
    <row r="2" spans="1:17" ht="13.5" thickBot="1" x14ac:dyDescent="0.25">
      <c r="A2" s="77"/>
      <c r="B2" s="113"/>
      <c r="C2" s="113"/>
      <c r="D2" s="113"/>
      <c r="E2" s="113"/>
      <c r="F2" s="113"/>
      <c r="G2" s="5"/>
      <c r="H2" s="5"/>
      <c r="I2" s="5"/>
      <c r="J2" s="5"/>
      <c r="K2" s="5"/>
      <c r="L2" s="5"/>
      <c r="M2" s="41"/>
      <c r="N2" s="41"/>
      <c r="O2" s="41"/>
      <c r="P2" s="114"/>
      <c r="Q2" s="5"/>
    </row>
    <row r="3" spans="1:17" s="231" customFormat="1" ht="36.75" thickTop="1" x14ac:dyDescent="0.2">
      <c r="A3" s="230"/>
      <c r="B3" s="135">
        <v>2008</v>
      </c>
      <c r="C3" s="137">
        <v>2009</v>
      </c>
      <c r="D3" s="137">
        <v>2010</v>
      </c>
      <c r="E3" s="137">
        <v>2011</v>
      </c>
      <c r="F3" s="137">
        <v>2012</v>
      </c>
      <c r="G3" s="137">
        <v>2013</v>
      </c>
      <c r="H3" s="137">
        <v>2014</v>
      </c>
      <c r="I3" s="137">
        <v>2015</v>
      </c>
      <c r="J3" s="137">
        <v>2016</v>
      </c>
      <c r="K3" s="137">
        <v>2017</v>
      </c>
      <c r="L3" s="136">
        <v>2018</v>
      </c>
      <c r="M3" s="313">
        <v>2019</v>
      </c>
      <c r="N3" s="313">
        <v>2020</v>
      </c>
      <c r="O3" s="313">
        <v>2021</v>
      </c>
      <c r="P3" s="232" t="s">
        <v>121</v>
      </c>
      <c r="Q3" s="232" t="s">
        <v>124</v>
      </c>
    </row>
    <row r="4" spans="1:17" s="5" customFormat="1" ht="12" x14ac:dyDescent="0.2">
      <c r="A4" s="168" t="s">
        <v>76</v>
      </c>
      <c r="B4" s="126">
        <v>2675</v>
      </c>
      <c r="C4" s="126">
        <v>2529</v>
      </c>
      <c r="D4" s="126">
        <v>2256</v>
      </c>
      <c r="E4" s="126">
        <v>2308</v>
      </c>
      <c r="F4" s="126">
        <v>2443</v>
      </c>
      <c r="G4" s="126">
        <v>2278</v>
      </c>
      <c r="H4" s="126">
        <v>2234</v>
      </c>
      <c r="I4" s="126">
        <v>2108</v>
      </c>
      <c r="J4" s="126">
        <v>2148</v>
      </c>
      <c r="K4" s="126">
        <v>2186</v>
      </c>
      <c r="L4" s="126">
        <v>2298</v>
      </c>
      <c r="M4" s="314">
        <v>2667</v>
      </c>
      <c r="N4" s="315">
        <v>3265</v>
      </c>
      <c r="O4" s="315">
        <v>3338</v>
      </c>
      <c r="P4" s="130">
        <v>2021</v>
      </c>
      <c r="Q4" s="233"/>
    </row>
    <row r="5" spans="1:17" s="5" customFormat="1" ht="12" x14ac:dyDescent="0.2">
      <c r="A5" s="169" t="s">
        <v>82</v>
      </c>
      <c r="B5" s="127">
        <v>3513</v>
      </c>
      <c r="C5" s="127">
        <v>3489</v>
      </c>
      <c r="D5" s="127">
        <v>3520</v>
      </c>
      <c r="E5" s="127">
        <v>3596</v>
      </c>
      <c r="F5" s="127">
        <v>3233</v>
      </c>
      <c r="G5" s="127">
        <v>3106</v>
      </c>
      <c r="H5" s="127">
        <v>3003</v>
      </c>
      <c r="I5" s="127">
        <v>2993</v>
      </c>
      <c r="J5" s="127">
        <v>2734</v>
      </c>
      <c r="K5" s="127">
        <v>2698</v>
      </c>
      <c r="L5" s="127">
        <v>3657</v>
      </c>
      <c r="M5" s="316">
        <v>2011</v>
      </c>
      <c r="N5" s="317">
        <v>1522</v>
      </c>
      <c r="O5" s="317">
        <v>1575</v>
      </c>
      <c r="P5" s="131"/>
      <c r="Q5" s="129"/>
    </row>
    <row r="6" spans="1:17" s="5" customFormat="1" ht="12" x14ac:dyDescent="0.2">
      <c r="A6" s="170" t="s">
        <v>72</v>
      </c>
      <c r="B6" s="128">
        <v>87</v>
      </c>
      <c r="C6" s="128">
        <v>576</v>
      </c>
      <c r="D6" s="128">
        <v>755</v>
      </c>
      <c r="E6" s="128">
        <v>1079</v>
      </c>
      <c r="F6" s="128">
        <v>1042</v>
      </c>
      <c r="G6" s="128">
        <v>1113</v>
      </c>
      <c r="H6" s="128">
        <v>1032</v>
      </c>
      <c r="I6" s="128">
        <v>1126</v>
      </c>
      <c r="J6" s="128">
        <v>1106</v>
      </c>
      <c r="K6" s="128">
        <v>1086</v>
      </c>
      <c r="L6" s="128">
        <v>1134</v>
      </c>
      <c r="M6" s="316">
        <v>1248</v>
      </c>
      <c r="N6" s="317">
        <v>1291</v>
      </c>
      <c r="O6" s="317">
        <v>1630</v>
      </c>
      <c r="P6" s="131">
        <v>2019</v>
      </c>
      <c r="Q6" s="234">
        <v>2022</v>
      </c>
    </row>
    <row r="7" spans="1:17" s="5" customFormat="1" ht="12" x14ac:dyDescent="0.2">
      <c r="A7" s="171" t="s">
        <v>151</v>
      </c>
      <c r="B7" s="128">
        <v>605</v>
      </c>
      <c r="C7" s="128">
        <v>597</v>
      </c>
      <c r="D7" s="128">
        <v>577</v>
      </c>
      <c r="E7" s="128">
        <v>744</v>
      </c>
      <c r="F7" s="128">
        <v>736</v>
      </c>
      <c r="G7" s="128">
        <v>902</v>
      </c>
      <c r="H7" s="128">
        <v>963</v>
      </c>
      <c r="I7" s="128">
        <v>1000</v>
      </c>
      <c r="J7" s="128">
        <v>1054</v>
      </c>
      <c r="K7" s="128">
        <v>1032</v>
      </c>
      <c r="L7" s="128">
        <v>1029</v>
      </c>
      <c r="M7" s="316">
        <v>1114</v>
      </c>
      <c r="N7" s="317">
        <v>1085</v>
      </c>
      <c r="O7" s="317">
        <v>785</v>
      </c>
      <c r="P7" s="132">
        <v>2021</v>
      </c>
      <c r="Q7" s="129"/>
    </row>
    <row r="8" spans="1:17" s="5" customFormat="1" ht="12" x14ac:dyDescent="0.2">
      <c r="A8" s="210" t="s">
        <v>138</v>
      </c>
      <c r="B8" s="129">
        <v>1179</v>
      </c>
      <c r="C8" s="129">
        <v>1039</v>
      </c>
      <c r="D8" s="129">
        <v>1050</v>
      </c>
      <c r="E8" s="129">
        <v>1052</v>
      </c>
      <c r="F8" s="129">
        <v>1042</v>
      </c>
      <c r="G8" s="129">
        <v>816</v>
      </c>
      <c r="H8" s="129">
        <v>768</v>
      </c>
      <c r="I8" s="129">
        <v>768</v>
      </c>
      <c r="J8" s="129">
        <v>687</v>
      </c>
      <c r="K8" s="129">
        <v>621</v>
      </c>
      <c r="L8" s="129">
        <v>615</v>
      </c>
      <c r="M8" s="100">
        <v>644</v>
      </c>
      <c r="N8" s="318">
        <v>573</v>
      </c>
      <c r="O8" s="318">
        <v>781</v>
      </c>
      <c r="P8" s="134">
        <v>2013</v>
      </c>
      <c r="Q8" s="235"/>
    </row>
    <row r="9" spans="1:17" s="5" customFormat="1" ht="12" x14ac:dyDescent="0.2">
      <c r="A9" s="276" t="s">
        <v>152</v>
      </c>
      <c r="B9" s="128">
        <v>1793</v>
      </c>
      <c r="C9" s="128">
        <v>2495</v>
      </c>
      <c r="D9" s="128">
        <v>691</v>
      </c>
      <c r="E9" s="128">
        <v>689</v>
      </c>
      <c r="F9" s="128">
        <v>743</v>
      </c>
      <c r="G9" s="128">
        <v>833</v>
      </c>
      <c r="H9" s="128">
        <v>818</v>
      </c>
      <c r="I9" s="128">
        <v>835</v>
      </c>
      <c r="J9" s="128">
        <v>838</v>
      </c>
      <c r="K9" s="128">
        <v>749</v>
      </c>
      <c r="L9" s="128">
        <v>757</v>
      </c>
      <c r="M9" s="316">
        <v>886</v>
      </c>
      <c r="N9" s="317">
        <v>433</v>
      </c>
      <c r="O9" s="317">
        <v>497</v>
      </c>
      <c r="P9" s="133">
        <v>2020</v>
      </c>
      <c r="Q9" s="129"/>
    </row>
    <row r="10" spans="1:17" s="6" customFormat="1" ht="12" x14ac:dyDescent="0.2">
      <c r="A10" s="172" t="s">
        <v>83</v>
      </c>
      <c r="B10" s="129">
        <v>538</v>
      </c>
      <c r="C10" s="129">
        <v>458</v>
      </c>
      <c r="D10" s="129">
        <v>487</v>
      </c>
      <c r="E10" s="129">
        <v>519</v>
      </c>
      <c r="F10" s="129">
        <v>586</v>
      </c>
      <c r="G10" s="129">
        <v>631</v>
      </c>
      <c r="H10" s="129">
        <v>615</v>
      </c>
      <c r="I10" s="129">
        <v>602</v>
      </c>
      <c r="J10" s="129">
        <v>589</v>
      </c>
      <c r="K10" s="129">
        <v>524</v>
      </c>
      <c r="L10" s="129">
        <v>548</v>
      </c>
      <c r="M10" s="100">
        <v>545</v>
      </c>
      <c r="N10" s="318">
        <v>417</v>
      </c>
      <c r="O10" s="318">
        <v>420</v>
      </c>
      <c r="P10" s="134">
        <v>1991</v>
      </c>
      <c r="Q10" s="100">
        <v>2021</v>
      </c>
    </row>
    <row r="11" spans="1:17" x14ac:dyDescent="0.2">
      <c r="A11" s="172" t="s">
        <v>139</v>
      </c>
      <c r="B11" s="129">
        <v>676</v>
      </c>
      <c r="C11" s="129">
        <v>674</v>
      </c>
      <c r="D11" s="129">
        <v>844</v>
      </c>
      <c r="E11" s="129">
        <v>680</v>
      </c>
      <c r="F11" s="129">
        <v>725</v>
      </c>
      <c r="G11" s="129">
        <v>754</v>
      </c>
      <c r="H11" s="129">
        <v>690</v>
      </c>
      <c r="I11" s="129">
        <v>691</v>
      </c>
      <c r="J11" s="129">
        <v>713</v>
      </c>
      <c r="K11" s="129">
        <v>664</v>
      </c>
      <c r="L11" s="129">
        <v>680</v>
      </c>
      <c r="M11" s="100">
        <v>673</v>
      </c>
      <c r="N11" s="318">
        <v>368</v>
      </c>
      <c r="O11" s="318">
        <v>389</v>
      </c>
      <c r="P11" s="134">
        <v>2020</v>
      </c>
      <c r="Q11" s="129"/>
    </row>
    <row r="12" spans="1:17" x14ac:dyDescent="0.2">
      <c r="A12" s="171" t="s">
        <v>140</v>
      </c>
      <c r="B12" s="129">
        <v>445</v>
      </c>
      <c r="C12" s="129">
        <v>390</v>
      </c>
      <c r="D12" s="129">
        <v>413</v>
      </c>
      <c r="E12" s="129">
        <v>368</v>
      </c>
      <c r="F12" s="129">
        <v>411</v>
      </c>
      <c r="G12" s="129">
        <v>424</v>
      </c>
      <c r="H12" s="129">
        <v>464</v>
      </c>
      <c r="I12" s="129">
        <v>454</v>
      </c>
      <c r="J12" s="129">
        <v>522</v>
      </c>
      <c r="K12" s="129">
        <v>544</v>
      </c>
      <c r="L12" s="129">
        <v>464</v>
      </c>
      <c r="M12" s="100">
        <v>516</v>
      </c>
      <c r="N12" s="318">
        <v>297</v>
      </c>
      <c r="O12" s="318">
        <v>319</v>
      </c>
      <c r="P12" s="229">
        <v>2020</v>
      </c>
      <c r="Q12" s="236"/>
    </row>
    <row r="13" spans="1:17" x14ac:dyDescent="0.2">
      <c r="A13" s="340" t="s">
        <v>123</v>
      </c>
      <c r="B13" s="278">
        <v>22013</v>
      </c>
      <c r="C13" s="278">
        <v>22234</v>
      </c>
      <c r="D13" s="279">
        <v>19914</v>
      </c>
      <c r="E13" s="278">
        <v>20950</v>
      </c>
      <c r="F13" s="280">
        <v>20762</v>
      </c>
      <c r="G13" s="280">
        <v>20682</v>
      </c>
      <c r="H13" s="280">
        <v>19893</v>
      </c>
      <c r="I13" s="281">
        <v>19324</v>
      </c>
      <c r="J13" s="281">
        <v>18660</v>
      </c>
      <c r="K13" s="281">
        <v>18135</v>
      </c>
      <c r="L13" s="282">
        <v>19436</v>
      </c>
      <c r="M13" s="319">
        <v>17953</v>
      </c>
      <c r="N13" s="319">
        <v>15265</v>
      </c>
      <c r="O13" s="319">
        <v>16541</v>
      </c>
      <c r="P13" s="283"/>
      <c r="Q13" s="284"/>
    </row>
    <row r="14" spans="1:17" x14ac:dyDescent="0.2">
      <c r="A14" s="383" t="s">
        <v>81</v>
      </c>
      <c r="B14" s="383"/>
      <c r="C14" s="383"/>
      <c r="D14" s="5"/>
      <c r="E14" s="5"/>
      <c r="F14" s="5"/>
      <c r="G14" s="5"/>
      <c r="H14" s="5"/>
      <c r="I14" s="5"/>
      <c r="J14" s="5"/>
      <c r="K14" s="5"/>
      <c r="L14" s="5"/>
      <c r="M14" s="41"/>
      <c r="N14" s="41"/>
      <c r="O14" s="41"/>
      <c r="P14" s="5"/>
    </row>
    <row r="15" spans="1:17" x14ac:dyDescent="0.2">
      <c r="A15" s="384" t="s">
        <v>141</v>
      </c>
      <c r="B15" s="384"/>
      <c r="C15" s="47"/>
      <c r="D15" s="5"/>
      <c r="E15" s="5"/>
      <c r="F15" s="5"/>
      <c r="G15" s="5"/>
      <c r="H15" s="5"/>
      <c r="I15" s="5"/>
      <c r="J15" s="5"/>
      <c r="K15" s="5"/>
      <c r="L15" s="5"/>
      <c r="M15" s="41"/>
      <c r="N15" s="41"/>
      <c r="O15" s="41"/>
      <c r="P15" s="5"/>
    </row>
    <row r="16" spans="1:17" x14ac:dyDescent="0.2">
      <c r="A16" s="378" t="s">
        <v>176</v>
      </c>
      <c r="B16" s="139"/>
      <c r="C16" s="139"/>
    </row>
    <row r="17" spans="1:3" x14ac:dyDescent="0.2">
      <c r="A17" s="3"/>
      <c r="B17" s="3"/>
      <c r="C17" s="3"/>
    </row>
    <row r="46" spans="5:5" x14ac:dyDescent="0.2">
      <c r="E46" s="378" t="s">
        <v>176</v>
      </c>
    </row>
  </sheetData>
  <sortState ref="A3:R11">
    <sortCondition descending="1" ref="N3:N11"/>
  </sortState>
  <mergeCells count="2">
    <mergeCell ref="A14:C14"/>
    <mergeCell ref="A15:B15"/>
  </mergeCells>
  <pageMargins left="0.7" right="0.7" top="0.75" bottom="0.75" header="0.3" footer="0.3"/>
  <pageSetup paperSize="9" scale="5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workbookViewId="0"/>
  </sheetViews>
  <sheetFormatPr baseColWidth="10" defaultRowHeight="12.75" x14ac:dyDescent="0.2"/>
  <cols>
    <col min="16" max="16" width="11.42578125" style="200"/>
  </cols>
  <sheetData>
    <row r="1" spans="1:17" s="5" customFormat="1" thickBot="1" x14ac:dyDescent="0.25">
      <c r="A1" s="48" t="s">
        <v>183</v>
      </c>
      <c r="B1" s="43"/>
      <c r="C1" s="43"/>
      <c r="D1" s="211"/>
      <c r="E1" s="43"/>
      <c r="F1" s="43"/>
      <c r="G1" s="44"/>
      <c r="H1" s="44"/>
      <c r="I1" s="44"/>
      <c r="J1" s="45"/>
      <c r="K1" s="45"/>
      <c r="L1" s="43"/>
      <c r="M1" s="43"/>
      <c r="N1" s="43"/>
      <c r="O1" s="43"/>
      <c r="P1" s="45"/>
      <c r="Q1" s="45"/>
    </row>
    <row r="2" spans="1:17" s="5" customFormat="1" thickTop="1" x14ac:dyDescent="0.2">
      <c r="A2" s="395" t="s">
        <v>59</v>
      </c>
      <c r="B2" s="397" t="s">
        <v>11</v>
      </c>
      <c r="C2" s="398"/>
      <c r="D2" s="399" t="s">
        <v>23</v>
      </c>
      <c r="E2" s="400"/>
      <c r="F2" s="400"/>
      <c r="G2" s="401" t="s">
        <v>77</v>
      </c>
      <c r="H2" s="402"/>
      <c r="I2" s="402"/>
      <c r="J2" s="402"/>
      <c r="K2" s="402"/>
      <c r="L2" s="402"/>
      <c r="M2" s="402"/>
      <c r="N2" s="402"/>
      <c r="O2" s="402"/>
      <c r="P2" s="402"/>
      <c r="Q2" s="402"/>
    </row>
    <row r="3" spans="1:17" s="5" customFormat="1" ht="60" x14ac:dyDescent="0.2">
      <c r="A3" s="396"/>
      <c r="B3" s="111" t="s">
        <v>60</v>
      </c>
      <c r="C3" s="18" t="s">
        <v>154</v>
      </c>
      <c r="D3" s="212" t="s">
        <v>61</v>
      </c>
      <c r="E3" s="18" t="s">
        <v>154</v>
      </c>
      <c r="F3" s="19" t="s">
        <v>66</v>
      </c>
      <c r="G3" s="20" t="s">
        <v>62</v>
      </c>
      <c r="H3" s="18" t="s">
        <v>154</v>
      </c>
      <c r="I3" s="21" t="s">
        <v>75</v>
      </c>
      <c r="J3" s="103" t="s">
        <v>14</v>
      </c>
      <c r="K3" s="103" t="s">
        <v>54</v>
      </c>
      <c r="L3" s="103" t="s">
        <v>55</v>
      </c>
      <c r="M3" s="103" t="s">
        <v>67</v>
      </c>
      <c r="N3" s="21" t="s">
        <v>69</v>
      </c>
      <c r="O3" s="21" t="s">
        <v>68</v>
      </c>
      <c r="P3" s="22" t="s">
        <v>70</v>
      </c>
      <c r="Q3" s="22" t="s">
        <v>122</v>
      </c>
    </row>
    <row r="4" spans="1:17" s="5" customFormat="1" x14ac:dyDescent="0.2">
      <c r="A4" s="179" t="s">
        <v>24</v>
      </c>
      <c r="B4" s="23">
        <v>1501</v>
      </c>
      <c r="C4" s="24">
        <v>32.6</v>
      </c>
      <c r="D4" s="200">
        <v>795</v>
      </c>
      <c r="E4" s="25">
        <v>4.5999999999999996</v>
      </c>
      <c r="F4" s="290">
        <v>4.8</v>
      </c>
      <c r="G4" s="26">
        <v>828</v>
      </c>
      <c r="H4" s="27">
        <v>5.6</v>
      </c>
      <c r="I4" s="28">
        <v>5</v>
      </c>
      <c r="J4" s="104">
        <v>555</v>
      </c>
      <c r="K4" s="104">
        <v>138</v>
      </c>
      <c r="L4" s="104">
        <v>135</v>
      </c>
      <c r="M4" s="104">
        <v>33</v>
      </c>
      <c r="N4" s="28">
        <v>67</v>
      </c>
      <c r="O4" s="28">
        <v>16.7</v>
      </c>
      <c r="P4" s="29">
        <v>16.3</v>
      </c>
      <c r="Q4" s="214">
        <v>92</v>
      </c>
    </row>
    <row r="5" spans="1:17" s="5" customFormat="1" x14ac:dyDescent="0.2">
      <c r="A5" s="176" t="s">
        <v>25</v>
      </c>
      <c r="B5" s="30">
        <v>739</v>
      </c>
      <c r="C5" s="24">
        <v>62.8</v>
      </c>
      <c r="D5" s="200">
        <v>421</v>
      </c>
      <c r="E5" s="25">
        <v>-3.7</v>
      </c>
      <c r="F5" s="290">
        <v>2.5</v>
      </c>
      <c r="G5" s="31">
        <v>393</v>
      </c>
      <c r="H5" s="27">
        <v>13.3</v>
      </c>
      <c r="I5" s="28">
        <v>2.4</v>
      </c>
      <c r="J5" s="104">
        <v>290</v>
      </c>
      <c r="K5" s="104">
        <v>77</v>
      </c>
      <c r="L5" s="104">
        <v>26</v>
      </c>
      <c r="M5" s="104">
        <v>6</v>
      </c>
      <c r="N5" s="28">
        <v>73.8</v>
      </c>
      <c r="O5" s="28">
        <v>19.600000000000001</v>
      </c>
      <c r="P5" s="29">
        <v>6.6</v>
      </c>
      <c r="Q5" s="214">
        <v>66</v>
      </c>
    </row>
    <row r="6" spans="1:17" s="41" customFormat="1" x14ac:dyDescent="0.2">
      <c r="A6" s="176" t="s">
        <v>26</v>
      </c>
      <c r="B6" s="30">
        <v>358</v>
      </c>
      <c r="C6" s="24">
        <v>34.6</v>
      </c>
      <c r="D6" s="285">
        <v>209</v>
      </c>
      <c r="E6" s="25">
        <v>-15</v>
      </c>
      <c r="F6" s="290">
        <v>1.3</v>
      </c>
      <c r="G6" s="31">
        <v>170</v>
      </c>
      <c r="H6" s="27">
        <v>-24.4</v>
      </c>
      <c r="I6" s="28">
        <v>1</v>
      </c>
      <c r="J6" s="104">
        <v>112</v>
      </c>
      <c r="K6" s="104">
        <v>50</v>
      </c>
      <c r="L6" s="104">
        <v>8</v>
      </c>
      <c r="M6" s="104">
        <v>5</v>
      </c>
      <c r="N6" s="28">
        <v>65.900000000000006</v>
      </c>
      <c r="O6" s="28">
        <v>29.4</v>
      </c>
      <c r="P6" s="29">
        <v>4.7</v>
      </c>
      <c r="Q6" s="214">
        <v>42</v>
      </c>
    </row>
    <row r="7" spans="1:17" s="41" customFormat="1" x14ac:dyDescent="0.2">
      <c r="A7" s="176" t="s">
        <v>27</v>
      </c>
      <c r="B7" s="30">
        <v>804</v>
      </c>
      <c r="C7" s="24">
        <v>-10.9</v>
      </c>
      <c r="D7" s="285">
        <v>751</v>
      </c>
      <c r="E7" s="25">
        <v>95.1</v>
      </c>
      <c r="F7" s="290">
        <v>4.5</v>
      </c>
      <c r="G7" s="31">
        <v>742</v>
      </c>
      <c r="H7" s="27">
        <v>31.6</v>
      </c>
      <c r="I7" s="28">
        <v>4.5</v>
      </c>
      <c r="J7" s="104">
        <v>483</v>
      </c>
      <c r="K7" s="104">
        <v>174</v>
      </c>
      <c r="L7" s="104">
        <v>85</v>
      </c>
      <c r="M7" s="104">
        <v>20</v>
      </c>
      <c r="N7" s="28">
        <v>65.099999999999994</v>
      </c>
      <c r="O7" s="28">
        <v>23.5</v>
      </c>
      <c r="P7" s="29">
        <v>11.5</v>
      </c>
      <c r="Q7" s="214">
        <v>98</v>
      </c>
    </row>
    <row r="8" spans="1:17" s="41" customFormat="1" x14ac:dyDescent="0.2">
      <c r="A8" s="176" t="s">
        <v>28</v>
      </c>
      <c r="B8" s="30">
        <v>424</v>
      </c>
      <c r="C8" s="24">
        <v>45.7</v>
      </c>
      <c r="D8" s="285">
        <v>199</v>
      </c>
      <c r="E8" s="25">
        <v>-14.6</v>
      </c>
      <c r="F8" s="290">
        <v>1.2</v>
      </c>
      <c r="G8" s="33">
        <v>205</v>
      </c>
      <c r="H8" s="27">
        <v>-13.5</v>
      </c>
      <c r="I8" s="28">
        <v>1.2</v>
      </c>
      <c r="J8" s="104">
        <v>127</v>
      </c>
      <c r="K8" s="32">
        <v>48</v>
      </c>
      <c r="L8" s="32">
        <v>30</v>
      </c>
      <c r="M8" s="32">
        <v>0</v>
      </c>
      <c r="N8" s="28">
        <v>62</v>
      </c>
      <c r="O8" s="28">
        <v>23.4</v>
      </c>
      <c r="P8" s="29">
        <v>14.6</v>
      </c>
      <c r="Q8" s="214">
        <v>44</v>
      </c>
    </row>
    <row r="9" spans="1:17" s="41" customFormat="1" ht="10.9" customHeight="1" x14ac:dyDescent="0.2">
      <c r="A9" s="176" t="s">
        <v>29</v>
      </c>
      <c r="B9" s="30">
        <v>156</v>
      </c>
      <c r="C9" s="24">
        <v>4</v>
      </c>
      <c r="D9" s="285">
        <v>90</v>
      </c>
      <c r="E9" s="25">
        <v>20</v>
      </c>
      <c r="F9" s="290">
        <v>0.6</v>
      </c>
      <c r="G9" s="31">
        <v>55</v>
      </c>
      <c r="H9" s="27">
        <v>34.1</v>
      </c>
      <c r="I9" s="28">
        <v>0.3</v>
      </c>
      <c r="J9" s="104">
        <v>28</v>
      </c>
      <c r="K9" s="104">
        <v>17</v>
      </c>
      <c r="L9" s="104">
        <v>10</v>
      </c>
      <c r="M9" s="104">
        <v>1</v>
      </c>
      <c r="N9" s="28">
        <v>50.9</v>
      </c>
      <c r="O9" s="28">
        <v>30.9</v>
      </c>
      <c r="P9" s="29">
        <v>18.2</v>
      </c>
      <c r="Q9" s="214">
        <v>19</v>
      </c>
    </row>
    <row r="10" spans="1:17" s="41" customFormat="1" x14ac:dyDescent="0.2">
      <c r="A10" s="176" t="s">
        <v>30</v>
      </c>
      <c r="B10" s="30">
        <v>2119</v>
      </c>
      <c r="C10" s="24">
        <v>28.3</v>
      </c>
      <c r="D10" s="285">
        <v>1515</v>
      </c>
      <c r="E10" s="25">
        <v>21.4</v>
      </c>
      <c r="F10" s="290">
        <v>9.1</v>
      </c>
      <c r="G10" s="34"/>
      <c r="H10" s="35"/>
      <c r="I10" s="36">
        <v>0</v>
      </c>
      <c r="J10" s="106"/>
      <c r="K10" s="106"/>
      <c r="L10" s="106"/>
      <c r="M10" s="106"/>
      <c r="N10" s="36"/>
      <c r="O10" s="36"/>
      <c r="P10" s="37"/>
      <c r="Q10" s="215"/>
    </row>
    <row r="11" spans="1:17" s="41" customFormat="1" x14ac:dyDescent="0.2">
      <c r="A11" s="176" t="s">
        <v>31</v>
      </c>
      <c r="B11" s="30">
        <v>611</v>
      </c>
      <c r="C11" s="24">
        <v>21.2</v>
      </c>
      <c r="D11" s="285">
        <v>359</v>
      </c>
      <c r="E11" s="25">
        <v>-5.8</v>
      </c>
      <c r="F11" s="290">
        <v>2.2000000000000002</v>
      </c>
      <c r="G11" s="31">
        <v>383</v>
      </c>
      <c r="H11" s="27">
        <v>10.1</v>
      </c>
      <c r="I11" s="28">
        <v>2.2999999999999998</v>
      </c>
      <c r="J11" s="104">
        <v>291</v>
      </c>
      <c r="K11" s="104">
        <v>39</v>
      </c>
      <c r="L11" s="104">
        <v>53</v>
      </c>
      <c r="M11" s="104">
        <v>6</v>
      </c>
      <c r="N11" s="28">
        <v>76</v>
      </c>
      <c r="O11" s="28">
        <v>10.199999999999999</v>
      </c>
      <c r="P11" s="29">
        <v>13.8</v>
      </c>
      <c r="Q11" s="214">
        <v>62</v>
      </c>
    </row>
    <row r="12" spans="1:17" s="41" customFormat="1" x14ac:dyDescent="0.2">
      <c r="A12" s="180" t="s">
        <v>32</v>
      </c>
      <c r="B12" s="38">
        <v>1508</v>
      </c>
      <c r="C12" s="24">
        <v>20.3</v>
      </c>
      <c r="D12" s="285">
        <v>898</v>
      </c>
      <c r="E12" s="25">
        <v>1</v>
      </c>
      <c r="F12" s="290">
        <v>5.4</v>
      </c>
      <c r="G12" s="31">
        <v>914</v>
      </c>
      <c r="H12" s="27">
        <v>12.3</v>
      </c>
      <c r="I12" s="28">
        <v>5.5</v>
      </c>
      <c r="J12" s="104">
        <v>615</v>
      </c>
      <c r="K12" s="104">
        <v>192</v>
      </c>
      <c r="L12" s="104">
        <v>107</v>
      </c>
      <c r="M12" s="32">
        <v>28</v>
      </c>
      <c r="N12" s="28">
        <v>67.3</v>
      </c>
      <c r="O12" s="28">
        <v>21</v>
      </c>
      <c r="P12" s="29">
        <v>11.7</v>
      </c>
      <c r="Q12" s="214">
        <v>101</v>
      </c>
    </row>
    <row r="13" spans="1:17" s="41" customFormat="1" x14ac:dyDescent="0.2">
      <c r="A13" s="180" t="s">
        <v>33</v>
      </c>
      <c r="B13" s="306">
        <v>334</v>
      </c>
      <c r="C13" s="307">
        <v>7.4</v>
      </c>
      <c r="D13" s="308">
        <v>140</v>
      </c>
      <c r="E13" s="25">
        <v>97</v>
      </c>
      <c r="F13" s="151">
        <v>1.1000000000000001</v>
      </c>
      <c r="G13" s="33">
        <v>122</v>
      </c>
      <c r="H13" s="309">
        <v>-14.1</v>
      </c>
      <c r="I13" s="25">
        <v>0.7</v>
      </c>
      <c r="J13" s="32">
        <v>92</v>
      </c>
      <c r="K13" s="32">
        <v>25</v>
      </c>
      <c r="L13" s="32">
        <v>5</v>
      </c>
      <c r="M13" s="32">
        <v>3</v>
      </c>
      <c r="N13" s="25">
        <v>74</v>
      </c>
      <c r="O13" s="25">
        <v>20</v>
      </c>
      <c r="P13" s="310">
        <v>4</v>
      </c>
      <c r="Q13" s="311">
        <v>44</v>
      </c>
    </row>
    <row r="14" spans="1:17" s="41" customFormat="1" x14ac:dyDescent="0.2">
      <c r="A14" s="180" t="s">
        <v>34</v>
      </c>
      <c r="B14" s="38">
        <v>173</v>
      </c>
      <c r="C14" s="24">
        <v>38.4</v>
      </c>
      <c r="D14" s="285">
        <v>50</v>
      </c>
      <c r="E14" s="25">
        <v>-25.4</v>
      </c>
      <c r="F14" s="290">
        <v>0.3</v>
      </c>
      <c r="G14" s="31">
        <v>51</v>
      </c>
      <c r="H14" s="27">
        <v>-15</v>
      </c>
      <c r="I14" s="28">
        <v>0.3</v>
      </c>
      <c r="J14" s="104">
        <v>37</v>
      </c>
      <c r="K14" s="104">
        <v>12</v>
      </c>
      <c r="L14" s="104">
        <v>2</v>
      </c>
      <c r="M14" s="104">
        <v>1</v>
      </c>
      <c r="N14" s="28">
        <v>72.5</v>
      </c>
      <c r="O14" s="28">
        <v>23.5</v>
      </c>
      <c r="P14" s="29">
        <v>3.9</v>
      </c>
      <c r="Q14" s="214">
        <v>22</v>
      </c>
    </row>
    <row r="15" spans="1:17" s="41" customFormat="1" x14ac:dyDescent="0.2">
      <c r="A15" s="176" t="s">
        <v>78</v>
      </c>
      <c r="B15" s="341"/>
      <c r="C15" s="342"/>
      <c r="D15" s="343"/>
      <c r="E15" s="344"/>
      <c r="F15" s="345"/>
      <c r="G15" s="31">
        <v>3707</v>
      </c>
      <c r="H15" s="27">
        <v>20</v>
      </c>
      <c r="I15" s="25">
        <v>22.4</v>
      </c>
      <c r="J15" s="104">
        <v>2396</v>
      </c>
      <c r="K15" s="104">
        <v>807</v>
      </c>
      <c r="L15" s="104">
        <v>504</v>
      </c>
      <c r="M15" s="104">
        <v>79</v>
      </c>
      <c r="N15" s="28">
        <v>64.599999999999994</v>
      </c>
      <c r="O15" s="28">
        <v>21.8</v>
      </c>
      <c r="P15" s="29">
        <v>13.6</v>
      </c>
      <c r="Q15" s="214">
        <v>174</v>
      </c>
    </row>
    <row r="16" spans="1:17" s="41" customFormat="1" x14ac:dyDescent="0.2">
      <c r="A16" s="180" t="s">
        <v>35</v>
      </c>
      <c r="B16" s="38">
        <v>903</v>
      </c>
      <c r="C16" s="108">
        <v>17.100000000000001</v>
      </c>
      <c r="D16" s="285">
        <v>432</v>
      </c>
      <c r="E16" s="25">
        <v>7.7</v>
      </c>
      <c r="F16" s="290">
        <v>2.6</v>
      </c>
      <c r="G16" s="31">
        <v>432</v>
      </c>
      <c r="H16" s="27">
        <v>17.399999999999999</v>
      </c>
      <c r="I16" s="28">
        <v>2.6</v>
      </c>
      <c r="J16" s="104">
        <v>297</v>
      </c>
      <c r="K16" s="104">
        <v>72</v>
      </c>
      <c r="L16" s="104">
        <v>63</v>
      </c>
      <c r="M16" s="104">
        <v>4</v>
      </c>
      <c r="N16" s="28">
        <v>68.8</v>
      </c>
      <c r="O16" s="28">
        <v>16.7</v>
      </c>
      <c r="P16" s="29">
        <v>14.6</v>
      </c>
      <c r="Q16" s="214">
        <v>71</v>
      </c>
    </row>
    <row r="17" spans="1:17" s="41" customFormat="1" x14ac:dyDescent="0.2">
      <c r="A17" s="180" t="s">
        <v>36</v>
      </c>
      <c r="B17" s="38">
        <v>1550</v>
      </c>
      <c r="C17" s="108">
        <v>45</v>
      </c>
      <c r="D17" s="285">
        <v>893</v>
      </c>
      <c r="E17" s="25">
        <v>5.7</v>
      </c>
      <c r="F17" s="290">
        <v>5.4</v>
      </c>
      <c r="G17" s="31">
        <v>845</v>
      </c>
      <c r="H17" s="27">
        <v>5</v>
      </c>
      <c r="I17" s="28">
        <v>5.0999999999999996</v>
      </c>
      <c r="J17" s="104">
        <v>583</v>
      </c>
      <c r="K17" s="104">
        <v>178</v>
      </c>
      <c r="L17" s="104">
        <v>84</v>
      </c>
      <c r="M17" s="104">
        <v>50</v>
      </c>
      <c r="N17" s="28">
        <v>69</v>
      </c>
      <c r="O17" s="28">
        <v>21.1</v>
      </c>
      <c r="P17" s="28">
        <v>9.9</v>
      </c>
      <c r="Q17" s="216">
        <v>106</v>
      </c>
    </row>
    <row r="18" spans="1:17" s="41" customFormat="1" x14ac:dyDescent="0.2">
      <c r="A18" s="176" t="s">
        <v>37</v>
      </c>
      <c r="B18" s="30">
        <v>209</v>
      </c>
      <c r="C18" s="108">
        <v>22.9</v>
      </c>
      <c r="D18" s="285">
        <v>117</v>
      </c>
      <c r="E18" s="25">
        <v>-14.6</v>
      </c>
      <c r="F18" s="290">
        <v>0.7</v>
      </c>
      <c r="G18" s="31">
        <v>114</v>
      </c>
      <c r="H18" s="27">
        <v>-21.9</v>
      </c>
      <c r="I18" s="28">
        <v>0.7</v>
      </c>
      <c r="J18" s="104">
        <v>86</v>
      </c>
      <c r="K18" s="104">
        <v>22</v>
      </c>
      <c r="L18" s="104">
        <v>6</v>
      </c>
      <c r="M18" s="104">
        <v>5</v>
      </c>
      <c r="N18" s="28">
        <v>75.400000000000006</v>
      </c>
      <c r="O18" s="28">
        <v>19.3</v>
      </c>
      <c r="P18" s="29">
        <v>5.3</v>
      </c>
      <c r="Q18" s="214">
        <v>35</v>
      </c>
    </row>
    <row r="19" spans="1:17" s="41" customFormat="1" x14ac:dyDescent="0.2">
      <c r="A19" s="176" t="s">
        <v>38</v>
      </c>
      <c r="B19" s="30">
        <v>1365</v>
      </c>
      <c r="C19" s="108">
        <v>16.7</v>
      </c>
      <c r="D19" s="285">
        <v>997</v>
      </c>
      <c r="E19" s="25">
        <v>1.6</v>
      </c>
      <c r="F19" s="290">
        <v>6</v>
      </c>
      <c r="G19" s="31">
        <v>968</v>
      </c>
      <c r="H19" s="27">
        <v>-7.6</v>
      </c>
      <c r="I19" s="28">
        <v>5.9</v>
      </c>
      <c r="J19" s="104">
        <v>647</v>
      </c>
      <c r="K19" s="104">
        <v>223</v>
      </c>
      <c r="L19" s="104">
        <v>98</v>
      </c>
      <c r="M19" s="104">
        <v>20</v>
      </c>
      <c r="N19" s="28">
        <v>66.8</v>
      </c>
      <c r="O19" s="28">
        <v>23</v>
      </c>
      <c r="P19" s="29">
        <v>10.1</v>
      </c>
      <c r="Q19" s="214">
        <v>108</v>
      </c>
    </row>
    <row r="20" spans="1:17" s="41" customFormat="1" x14ac:dyDescent="0.2">
      <c r="A20" s="176" t="s">
        <v>39</v>
      </c>
      <c r="B20" s="30">
        <v>298</v>
      </c>
      <c r="C20" s="108">
        <v>-17</v>
      </c>
      <c r="D20" s="285">
        <v>246</v>
      </c>
      <c r="E20" s="25">
        <v>87.8</v>
      </c>
      <c r="F20" s="290">
        <v>1.5</v>
      </c>
      <c r="G20" s="31">
        <v>216</v>
      </c>
      <c r="H20" s="27">
        <v>-1.4</v>
      </c>
      <c r="I20" s="28">
        <v>1.3</v>
      </c>
      <c r="J20" s="104">
        <v>143</v>
      </c>
      <c r="K20" s="104">
        <v>61</v>
      </c>
      <c r="L20" s="104">
        <v>12</v>
      </c>
      <c r="M20" s="104">
        <v>2</v>
      </c>
      <c r="N20" s="28">
        <v>66.2</v>
      </c>
      <c r="O20" s="28">
        <v>28.2</v>
      </c>
      <c r="P20" s="29">
        <v>5.6</v>
      </c>
      <c r="Q20" s="214">
        <v>60</v>
      </c>
    </row>
    <row r="21" spans="1:17" s="41" customFormat="1" x14ac:dyDescent="0.2">
      <c r="A21" s="176" t="s">
        <v>8</v>
      </c>
      <c r="B21" s="30">
        <v>108</v>
      </c>
      <c r="C21" s="108">
        <v>20</v>
      </c>
      <c r="D21" s="285">
        <v>30</v>
      </c>
      <c r="E21" s="25">
        <v>-11.8</v>
      </c>
      <c r="F21" s="290">
        <v>0.2</v>
      </c>
      <c r="G21" s="31">
        <v>24</v>
      </c>
      <c r="H21" s="27">
        <v>-29.4</v>
      </c>
      <c r="I21" s="28">
        <v>0.1</v>
      </c>
      <c r="J21" s="104">
        <v>16</v>
      </c>
      <c r="K21" s="104">
        <v>5</v>
      </c>
      <c r="L21" s="104">
        <v>3</v>
      </c>
      <c r="M21" s="104">
        <v>1</v>
      </c>
      <c r="N21" s="28">
        <v>66.7</v>
      </c>
      <c r="O21" s="28">
        <v>20.8</v>
      </c>
      <c r="P21" s="29">
        <v>12.5</v>
      </c>
      <c r="Q21" s="214">
        <v>14</v>
      </c>
    </row>
    <row r="22" spans="1:17" s="41" customFormat="1" x14ac:dyDescent="0.2">
      <c r="A22" s="176" t="s">
        <v>40</v>
      </c>
      <c r="B22" s="30">
        <v>929</v>
      </c>
      <c r="C22" s="108">
        <v>5.7</v>
      </c>
      <c r="D22" s="285">
        <v>757</v>
      </c>
      <c r="E22" s="25">
        <v>16.100000000000001</v>
      </c>
      <c r="F22" s="290">
        <v>4.5999999999999996</v>
      </c>
      <c r="G22" s="31">
        <v>721</v>
      </c>
      <c r="H22" s="27">
        <v>12.8</v>
      </c>
      <c r="I22" s="28">
        <v>4.4000000000000004</v>
      </c>
      <c r="J22" s="104">
        <v>510</v>
      </c>
      <c r="K22" s="104">
        <v>149</v>
      </c>
      <c r="L22" s="104">
        <v>62</v>
      </c>
      <c r="M22" s="104">
        <v>7</v>
      </c>
      <c r="N22" s="28">
        <v>70.7</v>
      </c>
      <c r="O22" s="28">
        <v>20.7</v>
      </c>
      <c r="P22" s="29">
        <v>8.6</v>
      </c>
      <c r="Q22" s="214">
        <v>92</v>
      </c>
    </row>
    <row r="23" spans="1:17" s="41" customFormat="1" x14ac:dyDescent="0.2">
      <c r="A23" s="180" t="s">
        <v>41</v>
      </c>
      <c r="B23" s="38">
        <v>1153</v>
      </c>
      <c r="C23" s="108">
        <v>13.8</v>
      </c>
      <c r="D23" s="285">
        <v>653</v>
      </c>
      <c r="E23" s="25">
        <v>16</v>
      </c>
      <c r="F23" s="290">
        <v>3.9</v>
      </c>
      <c r="G23" s="31">
        <v>644</v>
      </c>
      <c r="H23" s="27">
        <v>15.4</v>
      </c>
      <c r="I23" s="28">
        <v>3.9</v>
      </c>
      <c r="J23" s="104">
        <v>423</v>
      </c>
      <c r="K23" s="104">
        <v>133</v>
      </c>
      <c r="L23" s="104">
        <v>88</v>
      </c>
      <c r="M23" s="104">
        <v>4</v>
      </c>
      <c r="N23" s="28">
        <v>65.7</v>
      </c>
      <c r="O23" s="28">
        <v>20.7</v>
      </c>
      <c r="P23" s="29">
        <v>13.7</v>
      </c>
      <c r="Q23" s="214">
        <v>94</v>
      </c>
    </row>
    <row r="24" spans="1:17" s="41" customFormat="1" x14ac:dyDescent="0.2">
      <c r="A24" s="176" t="s">
        <v>120</v>
      </c>
      <c r="B24" s="30">
        <v>703</v>
      </c>
      <c r="C24" s="108">
        <v>-12.2</v>
      </c>
      <c r="D24" s="285">
        <v>466</v>
      </c>
      <c r="E24" s="25">
        <v>6.2</v>
      </c>
      <c r="F24" s="290">
        <v>2.8</v>
      </c>
      <c r="G24" s="31">
        <v>459</v>
      </c>
      <c r="H24" s="27">
        <v>11.1</v>
      </c>
      <c r="I24" s="28">
        <v>2.8</v>
      </c>
      <c r="J24" s="104">
        <v>317</v>
      </c>
      <c r="K24" s="104">
        <v>76</v>
      </c>
      <c r="L24" s="104">
        <v>66</v>
      </c>
      <c r="M24" s="104">
        <v>5</v>
      </c>
      <c r="N24" s="28">
        <v>69.099999999999994</v>
      </c>
      <c r="O24" s="28">
        <v>16.600000000000001</v>
      </c>
      <c r="P24" s="29">
        <v>14.4</v>
      </c>
      <c r="Q24" s="214">
        <v>82</v>
      </c>
    </row>
    <row r="25" spans="1:17" s="41" customFormat="1" x14ac:dyDescent="0.2">
      <c r="A25" s="176" t="s">
        <v>42</v>
      </c>
      <c r="B25" s="30">
        <v>1452</v>
      </c>
      <c r="C25" s="108">
        <v>12.6</v>
      </c>
      <c r="D25" s="285">
        <v>915</v>
      </c>
      <c r="E25" s="25">
        <v>4.0999999999999996</v>
      </c>
      <c r="F25" s="290">
        <v>5.5</v>
      </c>
      <c r="G25" s="31">
        <v>860</v>
      </c>
      <c r="H25" s="27">
        <v>12.6</v>
      </c>
      <c r="I25" s="28">
        <v>5.2</v>
      </c>
      <c r="J25" s="104">
        <v>632</v>
      </c>
      <c r="K25" s="104">
        <v>152</v>
      </c>
      <c r="L25" s="104">
        <v>76</v>
      </c>
      <c r="M25" s="104">
        <v>27</v>
      </c>
      <c r="N25" s="28">
        <v>73.5</v>
      </c>
      <c r="O25" s="28">
        <v>17.7</v>
      </c>
      <c r="P25" s="29">
        <v>8.8000000000000007</v>
      </c>
      <c r="Q25" s="214">
        <v>106</v>
      </c>
    </row>
    <row r="26" spans="1:17" s="41" customFormat="1" x14ac:dyDescent="0.2">
      <c r="A26" s="176" t="s">
        <v>79</v>
      </c>
      <c r="B26" s="30">
        <v>1429</v>
      </c>
      <c r="C26" s="108">
        <v>25.4</v>
      </c>
      <c r="D26" s="285">
        <v>813</v>
      </c>
      <c r="E26" s="25">
        <v>3.4</v>
      </c>
      <c r="F26" s="290">
        <v>4.9000000000000004</v>
      </c>
      <c r="G26" s="33">
        <v>872</v>
      </c>
      <c r="H26" s="27">
        <v>4.9000000000000004</v>
      </c>
      <c r="I26" s="28">
        <v>5.3</v>
      </c>
      <c r="J26" s="104">
        <v>587</v>
      </c>
      <c r="K26" s="104">
        <v>162</v>
      </c>
      <c r="L26" s="104">
        <v>123</v>
      </c>
      <c r="M26" s="104">
        <v>15</v>
      </c>
      <c r="N26" s="28">
        <v>67.3</v>
      </c>
      <c r="O26" s="28">
        <v>18.600000000000001</v>
      </c>
      <c r="P26" s="29">
        <v>14.1</v>
      </c>
      <c r="Q26" s="214">
        <v>107</v>
      </c>
    </row>
    <row r="27" spans="1:17" s="41" customFormat="1" x14ac:dyDescent="0.2">
      <c r="A27" s="176" t="s">
        <v>43</v>
      </c>
      <c r="B27" s="30">
        <v>706</v>
      </c>
      <c r="C27" s="108">
        <v>15.5</v>
      </c>
      <c r="D27" s="285">
        <v>512</v>
      </c>
      <c r="E27" s="25">
        <v>30.6</v>
      </c>
      <c r="F27" s="290">
        <v>3.1</v>
      </c>
      <c r="G27" s="31">
        <v>542</v>
      </c>
      <c r="H27" s="27">
        <v>59.4</v>
      </c>
      <c r="I27" s="28">
        <v>3.3</v>
      </c>
      <c r="J27" s="104">
        <v>370</v>
      </c>
      <c r="K27" s="104">
        <v>86</v>
      </c>
      <c r="L27" s="104">
        <v>86</v>
      </c>
      <c r="M27" s="104">
        <v>15</v>
      </c>
      <c r="N27" s="28">
        <v>68.3</v>
      </c>
      <c r="O27" s="28">
        <v>15.9</v>
      </c>
      <c r="P27" s="29">
        <v>15.9</v>
      </c>
      <c r="Q27" s="214">
        <v>88</v>
      </c>
    </row>
    <row r="28" spans="1:17" s="41" customFormat="1" x14ac:dyDescent="0.2">
      <c r="A28" s="176" t="s">
        <v>44</v>
      </c>
      <c r="B28" s="30">
        <v>1090</v>
      </c>
      <c r="C28" s="108">
        <v>19.100000000000001</v>
      </c>
      <c r="D28" s="285">
        <v>710</v>
      </c>
      <c r="E28" s="25">
        <v>7.4</v>
      </c>
      <c r="F28" s="290">
        <v>4.3</v>
      </c>
      <c r="G28" s="34"/>
      <c r="H28" s="35"/>
      <c r="I28" s="36"/>
      <c r="J28" s="106"/>
      <c r="K28" s="106"/>
      <c r="L28" s="106"/>
      <c r="M28" s="106"/>
      <c r="N28" s="36"/>
      <c r="O28" s="36"/>
      <c r="P28" s="37"/>
      <c r="Q28" s="215"/>
    </row>
    <row r="29" spans="1:17" s="41" customFormat="1" x14ac:dyDescent="0.2">
      <c r="A29" s="176" t="s">
        <v>45</v>
      </c>
      <c r="B29" s="30">
        <v>462</v>
      </c>
      <c r="C29" s="108">
        <v>21.6</v>
      </c>
      <c r="D29" s="285">
        <v>203</v>
      </c>
      <c r="E29" s="25">
        <v>-36.200000000000003</v>
      </c>
      <c r="F29" s="290">
        <v>1.2</v>
      </c>
      <c r="G29" s="31">
        <v>201</v>
      </c>
      <c r="H29" s="27">
        <v>-48.7</v>
      </c>
      <c r="I29" s="28">
        <v>1.2</v>
      </c>
      <c r="J29" s="104">
        <v>150</v>
      </c>
      <c r="K29" s="104">
        <v>38</v>
      </c>
      <c r="L29" s="104">
        <v>13</v>
      </c>
      <c r="M29" s="104">
        <v>1</v>
      </c>
      <c r="N29" s="28">
        <v>74.599999999999994</v>
      </c>
      <c r="O29" s="28">
        <v>18.899999999999999</v>
      </c>
      <c r="P29" s="29">
        <v>6.5</v>
      </c>
      <c r="Q29" s="214">
        <v>69</v>
      </c>
    </row>
    <row r="30" spans="1:17" s="5" customFormat="1" x14ac:dyDescent="0.2">
      <c r="A30" s="176" t="s">
        <v>46</v>
      </c>
      <c r="B30" s="30">
        <v>528</v>
      </c>
      <c r="C30" s="108">
        <v>34.700000000000003</v>
      </c>
      <c r="D30" s="200">
        <v>292</v>
      </c>
      <c r="E30" s="25">
        <v>0</v>
      </c>
      <c r="F30" s="290">
        <v>1.8</v>
      </c>
      <c r="G30" s="31">
        <v>281</v>
      </c>
      <c r="H30" s="27">
        <v>-0.4</v>
      </c>
      <c r="I30" s="28">
        <v>1.7</v>
      </c>
      <c r="J30" s="104">
        <v>171</v>
      </c>
      <c r="K30" s="104">
        <v>71</v>
      </c>
      <c r="L30" s="104">
        <v>39</v>
      </c>
      <c r="M30" s="104">
        <v>10</v>
      </c>
      <c r="N30" s="28">
        <v>60.9</v>
      </c>
      <c r="O30" s="28">
        <v>25.3</v>
      </c>
      <c r="P30" s="29">
        <v>13.9</v>
      </c>
      <c r="Q30" s="214">
        <v>56</v>
      </c>
    </row>
    <row r="31" spans="1:17" s="5" customFormat="1" x14ac:dyDescent="0.2">
      <c r="A31" s="176" t="s">
        <v>47</v>
      </c>
      <c r="B31" s="30">
        <v>889</v>
      </c>
      <c r="C31" s="108">
        <v>34.9</v>
      </c>
      <c r="D31" s="200">
        <v>568</v>
      </c>
      <c r="E31" s="25">
        <v>2.2999999999999998</v>
      </c>
      <c r="F31" s="290">
        <v>3.4</v>
      </c>
      <c r="G31" s="31">
        <v>542</v>
      </c>
      <c r="H31" s="27">
        <v>-2</v>
      </c>
      <c r="I31" s="28">
        <v>3.3</v>
      </c>
      <c r="J31" s="104">
        <v>351</v>
      </c>
      <c r="K31" s="104">
        <v>138</v>
      </c>
      <c r="L31" s="104">
        <v>53</v>
      </c>
      <c r="M31" s="104">
        <v>4</v>
      </c>
      <c r="N31" s="28">
        <v>64.8</v>
      </c>
      <c r="O31" s="28">
        <v>25.5</v>
      </c>
      <c r="P31" s="29">
        <v>9.8000000000000007</v>
      </c>
      <c r="Q31" s="214">
        <v>88</v>
      </c>
    </row>
    <row r="32" spans="1:17" s="5" customFormat="1" x14ac:dyDescent="0.2">
      <c r="A32" s="176" t="s">
        <v>48</v>
      </c>
      <c r="B32" s="30">
        <v>699</v>
      </c>
      <c r="C32" s="108">
        <v>9.4</v>
      </c>
      <c r="D32" s="200">
        <v>537</v>
      </c>
      <c r="E32" s="25">
        <v>0.4</v>
      </c>
      <c r="F32" s="290">
        <v>3.2</v>
      </c>
      <c r="G32" s="31">
        <v>534</v>
      </c>
      <c r="H32" s="27">
        <v>0.6</v>
      </c>
      <c r="I32" s="28">
        <v>3.2</v>
      </c>
      <c r="J32" s="104">
        <v>366</v>
      </c>
      <c r="K32" s="104">
        <v>108</v>
      </c>
      <c r="L32" s="104">
        <v>60</v>
      </c>
      <c r="M32" s="104">
        <v>10</v>
      </c>
      <c r="N32" s="28">
        <v>68.5</v>
      </c>
      <c r="O32" s="28">
        <v>20.2</v>
      </c>
      <c r="P32" s="29">
        <v>11.2</v>
      </c>
      <c r="Q32" s="214">
        <v>84</v>
      </c>
    </row>
    <row r="33" spans="1:17" s="5" customFormat="1" x14ac:dyDescent="0.2">
      <c r="A33" s="176" t="s">
        <v>49</v>
      </c>
      <c r="B33" s="30">
        <v>1251</v>
      </c>
      <c r="C33" s="108">
        <v>42.2</v>
      </c>
      <c r="D33" s="200">
        <v>661</v>
      </c>
      <c r="E33" s="25">
        <v>-3.6</v>
      </c>
      <c r="F33" s="290">
        <v>4</v>
      </c>
      <c r="G33" s="31">
        <v>714</v>
      </c>
      <c r="H33" s="27">
        <v>3.3</v>
      </c>
      <c r="I33" s="28">
        <v>4.3</v>
      </c>
      <c r="J33" s="104">
        <v>502</v>
      </c>
      <c r="K33" s="104">
        <v>126</v>
      </c>
      <c r="L33" s="104">
        <v>86</v>
      </c>
      <c r="M33" s="104">
        <v>16</v>
      </c>
      <c r="N33" s="28">
        <v>70.3</v>
      </c>
      <c r="O33" s="28">
        <v>17.600000000000001</v>
      </c>
      <c r="P33" s="29">
        <v>12</v>
      </c>
      <c r="Q33" s="214">
        <v>93</v>
      </c>
    </row>
    <row r="34" spans="1:17" s="5" customFormat="1" x14ac:dyDescent="0.2">
      <c r="A34" s="180" t="s">
        <v>50</v>
      </c>
      <c r="B34" s="38">
        <v>1948</v>
      </c>
      <c r="C34" s="108">
        <v>24.2</v>
      </c>
      <c r="D34" s="200">
        <v>1307</v>
      </c>
      <c r="E34" s="25">
        <v>15.1</v>
      </c>
      <c r="F34" s="290">
        <v>7.9</v>
      </c>
      <c r="G34" s="34"/>
      <c r="H34" s="35"/>
      <c r="I34" s="36"/>
      <c r="J34" s="106"/>
      <c r="K34" s="106"/>
      <c r="L34" s="106"/>
      <c r="M34" s="106"/>
      <c r="N34" s="36"/>
      <c r="O34" s="36"/>
      <c r="P34" s="37"/>
      <c r="Q34" s="215"/>
    </row>
    <row r="35" spans="1:17" s="5" customFormat="1" ht="12" x14ac:dyDescent="0.2">
      <c r="A35" s="181" t="s">
        <v>19</v>
      </c>
      <c r="B35" s="7">
        <v>26399</v>
      </c>
      <c r="C35" s="109">
        <v>20.9</v>
      </c>
      <c r="D35" s="107">
        <v>16577</v>
      </c>
      <c r="E35" s="8">
        <v>9</v>
      </c>
      <c r="F35" s="9">
        <f>SUM(F4:F34)</f>
        <v>100.00000000000001</v>
      </c>
      <c r="G35" s="7">
        <f>SUM(G4:G34)</f>
        <v>16539</v>
      </c>
      <c r="H35" s="10">
        <v>8.4</v>
      </c>
      <c r="I35" s="10">
        <f>SUM(I4:I34)</f>
        <v>99.9</v>
      </c>
      <c r="J35" s="7">
        <f>SUM(J4:J34)</f>
        <v>11177</v>
      </c>
      <c r="K35" s="7">
        <f>SUM(K4:K34)</f>
        <v>3379</v>
      </c>
      <c r="L35" s="7">
        <f>SUM(L4:L34)</f>
        <v>1983</v>
      </c>
      <c r="M35" s="105">
        <v>390</v>
      </c>
      <c r="N35" s="8">
        <v>67.599999999999994</v>
      </c>
      <c r="O35" s="8">
        <v>20.399999999999999</v>
      </c>
      <c r="P35" s="8">
        <v>12</v>
      </c>
      <c r="Q35" s="217">
        <v>313</v>
      </c>
    </row>
    <row r="36" spans="1:17" s="5" customFormat="1" ht="12" x14ac:dyDescent="0.2">
      <c r="A36" s="403" t="s">
        <v>71</v>
      </c>
      <c r="B36" s="404"/>
      <c r="C36" s="404"/>
      <c r="D36" s="404"/>
      <c r="E36" s="404"/>
      <c r="F36" s="404"/>
      <c r="G36" s="404"/>
      <c r="H36" s="404"/>
      <c r="I36" s="404"/>
      <c r="J36" s="404"/>
      <c r="K36" s="404"/>
      <c r="L36" s="404"/>
      <c r="M36" s="404"/>
      <c r="N36" s="404"/>
      <c r="O36" s="404"/>
      <c r="P36" s="404"/>
      <c r="Q36" s="405"/>
    </row>
    <row r="37" spans="1:17" s="5" customFormat="1" ht="12" x14ac:dyDescent="0.2">
      <c r="A37" s="15" t="s">
        <v>81</v>
      </c>
      <c r="B37" s="209"/>
      <c r="C37" s="209"/>
      <c r="D37" s="209"/>
      <c r="E37" s="209"/>
      <c r="F37" s="209"/>
      <c r="G37" s="292"/>
      <c r="H37" s="209"/>
      <c r="I37" s="209"/>
      <c r="J37" s="209"/>
      <c r="K37" s="209"/>
      <c r="L37" s="209"/>
      <c r="M37" s="213"/>
      <c r="N37" s="209"/>
    </row>
    <row r="38" spans="1:17" s="200" customFormat="1" x14ac:dyDescent="0.2">
      <c r="A38" s="15" t="s">
        <v>141</v>
      </c>
      <c r="B38" s="47"/>
      <c r="C38" s="47"/>
      <c r="D38" s="47"/>
      <c r="E38" s="47"/>
      <c r="F38" s="68"/>
      <c r="G38" s="47"/>
      <c r="H38" s="47"/>
      <c r="I38" s="47"/>
      <c r="J38" s="259"/>
      <c r="K38" s="260"/>
      <c r="L38" s="261"/>
      <c r="M38" s="47"/>
      <c r="N38" s="47"/>
      <c r="O38" s="47"/>
      <c r="P38" s="47"/>
      <c r="Q38" s="47"/>
    </row>
    <row r="39" spans="1:17" s="200" customFormat="1" x14ac:dyDescent="0.2">
      <c r="A39" s="378" t="s">
        <v>176</v>
      </c>
      <c r="B39" s="47"/>
      <c r="C39" s="47"/>
      <c r="D39" s="47"/>
      <c r="E39" s="47"/>
      <c r="F39" s="47"/>
      <c r="G39" s="47"/>
      <c r="H39" s="47"/>
      <c r="I39" s="47"/>
      <c r="J39" s="110"/>
      <c r="K39" s="47"/>
      <c r="L39" s="46"/>
      <c r="M39" s="47"/>
      <c r="N39" s="47"/>
      <c r="O39" s="47"/>
      <c r="P39" s="47"/>
      <c r="Q39" s="47"/>
    </row>
    <row r="40" spans="1:17" s="200" customFormat="1" x14ac:dyDescent="0.2"/>
  </sheetData>
  <mergeCells count="5">
    <mergeCell ref="A2:A3"/>
    <mergeCell ref="B2:C2"/>
    <mergeCell ref="D2:F2"/>
    <mergeCell ref="G2:Q2"/>
    <mergeCell ref="A36:Q3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heetViews>
  <sheetFormatPr baseColWidth="10" defaultRowHeight="12.75" x14ac:dyDescent="0.2"/>
  <cols>
    <col min="4" max="4" width="35.140625" bestFit="1" customWidth="1"/>
    <col min="6" max="6" width="35.140625" bestFit="1" customWidth="1"/>
  </cols>
  <sheetData>
    <row r="1" spans="1:8" s="346" customFormat="1" ht="13.5" thickBot="1" x14ac:dyDescent="0.25">
      <c r="A1" s="346" t="s">
        <v>184</v>
      </c>
      <c r="B1" s="347"/>
      <c r="D1" s="347"/>
      <c r="F1" s="347"/>
    </row>
    <row r="2" spans="1:8" s="348" customFormat="1" ht="84" x14ac:dyDescent="0.2">
      <c r="A2" s="349" t="s">
        <v>59</v>
      </c>
      <c r="B2" s="352" t="s">
        <v>167</v>
      </c>
      <c r="C2" s="354" t="s">
        <v>170</v>
      </c>
      <c r="D2" s="352" t="s">
        <v>168</v>
      </c>
      <c r="E2" s="354" t="s">
        <v>170</v>
      </c>
      <c r="F2" s="357" t="s">
        <v>169</v>
      </c>
      <c r="G2" s="354" t="s">
        <v>170</v>
      </c>
      <c r="H2" s="358" t="s">
        <v>175</v>
      </c>
    </row>
    <row r="3" spans="1:8" x14ac:dyDescent="0.2">
      <c r="A3" s="351" t="s">
        <v>24</v>
      </c>
      <c r="B3" s="353" t="s">
        <v>76</v>
      </c>
      <c r="C3" s="355">
        <v>39.1</v>
      </c>
      <c r="D3" s="353" t="s">
        <v>157</v>
      </c>
      <c r="E3" s="355">
        <v>5.0999999999999996</v>
      </c>
      <c r="F3" s="353" t="s">
        <v>158</v>
      </c>
      <c r="G3" s="355">
        <v>4.2</v>
      </c>
      <c r="H3" s="355">
        <f>C3+E3+G3</f>
        <v>48.400000000000006</v>
      </c>
    </row>
    <row r="4" spans="1:8" x14ac:dyDescent="0.2">
      <c r="A4" s="350" t="s">
        <v>26</v>
      </c>
      <c r="B4" s="353" t="s">
        <v>76</v>
      </c>
      <c r="C4" s="355">
        <v>22.9</v>
      </c>
      <c r="D4" s="353" t="s">
        <v>72</v>
      </c>
      <c r="E4" s="355">
        <v>12.9</v>
      </c>
      <c r="F4" s="353" t="s">
        <v>159</v>
      </c>
      <c r="G4" s="355">
        <v>10.6</v>
      </c>
      <c r="H4" s="355">
        <f t="shared" ref="H4:H30" si="0">C4+E4+G4</f>
        <v>46.4</v>
      </c>
    </row>
    <row r="5" spans="1:8" x14ac:dyDescent="0.2">
      <c r="A5" s="350" t="s">
        <v>27</v>
      </c>
      <c r="B5" s="353" t="s">
        <v>76</v>
      </c>
      <c r="C5" s="355">
        <v>25.7</v>
      </c>
      <c r="D5" s="353" t="s">
        <v>72</v>
      </c>
      <c r="E5" s="355">
        <v>12.1</v>
      </c>
      <c r="F5" s="353" t="s">
        <v>157</v>
      </c>
      <c r="G5" s="355">
        <v>9.4</v>
      </c>
      <c r="H5" s="355">
        <f t="shared" si="0"/>
        <v>47.199999999999996</v>
      </c>
    </row>
    <row r="6" spans="1:8" x14ac:dyDescent="0.2">
      <c r="A6" s="350" t="s">
        <v>28</v>
      </c>
      <c r="B6" s="353" t="s">
        <v>76</v>
      </c>
      <c r="C6" s="355">
        <v>25.4</v>
      </c>
      <c r="D6" s="353" t="s">
        <v>72</v>
      </c>
      <c r="E6" s="355">
        <v>15.1</v>
      </c>
      <c r="F6" s="353" t="s">
        <v>157</v>
      </c>
      <c r="G6" s="355">
        <v>7.8</v>
      </c>
      <c r="H6" s="355">
        <f t="shared" si="0"/>
        <v>48.3</v>
      </c>
    </row>
    <row r="7" spans="1:8" x14ac:dyDescent="0.2">
      <c r="A7" s="350" t="s">
        <v>31</v>
      </c>
      <c r="B7" s="353" t="s">
        <v>76</v>
      </c>
      <c r="C7" s="355">
        <v>29.8</v>
      </c>
      <c r="D7" s="353" t="s">
        <v>157</v>
      </c>
      <c r="E7" s="355">
        <v>13.3</v>
      </c>
      <c r="F7" s="353" t="s">
        <v>72</v>
      </c>
      <c r="G7" s="355">
        <v>9.1</v>
      </c>
      <c r="H7" s="355">
        <f t="shared" si="0"/>
        <v>52.2</v>
      </c>
    </row>
    <row r="8" spans="1:8" x14ac:dyDescent="0.2">
      <c r="A8" s="350" t="s">
        <v>32</v>
      </c>
      <c r="B8" s="353" t="s">
        <v>76</v>
      </c>
      <c r="C8" s="355">
        <v>25.2</v>
      </c>
      <c r="D8" s="353" t="s">
        <v>72</v>
      </c>
      <c r="E8" s="355">
        <v>10.1</v>
      </c>
      <c r="F8" s="353" t="s">
        <v>160</v>
      </c>
      <c r="G8" s="356">
        <v>6.6</v>
      </c>
      <c r="H8" s="355">
        <f t="shared" si="0"/>
        <v>41.9</v>
      </c>
    </row>
    <row r="9" spans="1:8" x14ac:dyDescent="0.2">
      <c r="A9" s="350" t="s">
        <v>36</v>
      </c>
      <c r="B9" s="353" t="s">
        <v>157</v>
      </c>
      <c r="C9" s="355">
        <v>13.4</v>
      </c>
      <c r="D9" s="353" t="s">
        <v>76</v>
      </c>
      <c r="E9" s="355">
        <v>11.5</v>
      </c>
      <c r="F9" s="353" t="s">
        <v>160</v>
      </c>
      <c r="G9" s="356">
        <v>7.5</v>
      </c>
      <c r="H9" s="355">
        <f t="shared" si="0"/>
        <v>32.4</v>
      </c>
    </row>
    <row r="10" spans="1:8" x14ac:dyDescent="0.2">
      <c r="A10" s="350" t="s">
        <v>38</v>
      </c>
      <c r="B10" s="353" t="s">
        <v>76</v>
      </c>
      <c r="C10" s="355">
        <v>21.4</v>
      </c>
      <c r="D10" s="353" t="s">
        <v>157</v>
      </c>
      <c r="E10" s="355">
        <v>13.7</v>
      </c>
      <c r="F10" s="353" t="s">
        <v>72</v>
      </c>
      <c r="G10" s="355">
        <v>8.9</v>
      </c>
      <c r="H10" s="355">
        <f t="shared" si="0"/>
        <v>43.999999999999993</v>
      </c>
    </row>
    <row r="11" spans="1:8" x14ac:dyDescent="0.2">
      <c r="A11" s="350" t="s">
        <v>40</v>
      </c>
      <c r="B11" s="353" t="s">
        <v>76</v>
      </c>
      <c r="C11" s="355">
        <v>23.7</v>
      </c>
      <c r="D11" s="353" t="s">
        <v>72</v>
      </c>
      <c r="E11" s="355">
        <v>16.399999999999999</v>
      </c>
      <c r="F11" s="353" t="s">
        <v>157</v>
      </c>
      <c r="G11" s="355">
        <v>6.8</v>
      </c>
      <c r="H11" s="355">
        <f t="shared" si="0"/>
        <v>46.899999999999991</v>
      </c>
    </row>
    <row r="12" spans="1:8" x14ac:dyDescent="0.2">
      <c r="A12" s="350" t="s">
        <v>41</v>
      </c>
      <c r="B12" s="353" t="s">
        <v>76</v>
      </c>
      <c r="C12" s="355">
        <v>30.7</v>
      </c>
      <c r="D12" s="353" t="s">
        <v>72</v>
      </c>
      <c r="E12" s="355">
        <v>12.9</v>
      </c>
      <c r="F12" s="353" t="s">
        <v>157</v>
      </c>
      <c r="G12" s="355">
        <v>9.9</v>
      </c>
      <c r="H12" s="355">
        <f t="shared" si="0"/>
        <v>53.5</v>
      </c>
    </row>
    <row r="13" spans="1:8" x14ac:dyDescent="0.2">
      <c r="A13" s="350" t="s">
        <v>45</v>
      </c>
      <c r="B13" s="353" t="s">
        <v>72</v>
      </c>
      <c r="C13" s="355">
        <v>15.4</v>
      </c>
      <c r="D13" s="353" t="s">
        <v>76</v>
      </c>
      <c r="E13" s="355">
        <v>9</v>
      </c>
      <c r="F13" s="353" t="s">
        <v>157</v>
      </c>
      <c r="G13" s="355">
        <v>7.5</v>
      </c>
      <c r="H13" s="355">
        <f t="shared" si="0"/>
        <v>31.9</v>
      </c>
    </row>
    <row r="14" spans="1:8" x14ac:dyDescent="0.2">
      <c r="A14" s="350" t="s">
        <v>47</v>
      </c>
      <c r="B14" s="353" t="s">
        <v>76</v>
      </c>
      <c r="C14" s="355">
        <v>21.6</v>
      </c>
      <c r="D14" s="353" t="s">
        <v>72</v>
      </c>
      <c r="E14" s="355">
        <v>11.3</v>
      </c>
      <c r="F14" s="353" t="s">
        <v>158</v>
      </c>
      <c r="G14" s="355">
        <v>4.8</v>
      </c>
      <c r="H14" s="355">
        <f t="shared" si="0"/>
        <v>37.700000000000003</v>
      </c>
    </row>
    <row r="15" spans="1:8" x14ac:dyDescent="0.2">
      <c r="A15" s="350" t="s">
        <v>48</v>
      </c>
      <c r="B15" s="353" t="s">
        <v>76</v>
      </c>
      <c r="C15" s="355">
        <v>19.3</v>
      </c>
      <c r="D15" s="353" t="s">
        <v>158</v>
      </c>
      <c r="E15" s="355">
        <v>6.9</v>
      </c>
      <c r="F15" s="353" t="s">
        <v>157</v>
      </c>
      <c r="G15" s="355">
        <v>6.9</v>
      </c>
      <c r="H15" s="355">
        <f t="shared" si="0"/>
        <v>33.1</v>
      </c>
    </row>
    <row r="16" spans="1:8" x14ac:dyDescent="0.2">
      <c r="A16" s="350" t="s">
        <v>49</v>
      </c>
      <c r="B16" s="353" t="s">
        <v>76</v>
      </c>
      <c r="C16" s="355">
        <v>16.5</v>
      </c>
      <c r="D16" s="353" t="s">
        <v>157</v>
      </c>
      <c r="E16" s="355">
        <v>12</v>
      </c>
      <c r="F16" s="353" t="s">
        <v>72</v>
      </c>
      <c r="G16" s="355">
        <v>10.5</v>
      </c>
      <c r="H16" s="355">
        <f t="shared" si="0"/>
        <v>39</v>
      </c>
    </row>
    <row r="17" spans="1:8" x14ac:dyDescent="0.2">
      <c r="A17" s="350" t="s">
        <v>120</v>
      </c>
      <c r="B17" s="353" t="s">
        <v>76</v>
      </c>
      <c r="C17" s="355">
        <v>18.7</v>
      </c>
      <c r="D17" s="353" t="s">
        <v>72</v>
      </c>
      <c r="E17" s="355">
        <v>16.100000000000001</v>
      </c>
      <c r="F17" s="353" t="s">
        <v>157</v>
      </c>
      <c r="G17" s="355">
        <v>10.7</v>
      </c>
      <c r="H17" s="355">
        <f t="shared" si="0"/>
        <v>45.5</v>
      </c>
    </row>
    <row r="18" spans="1:8" x14ac:dyDescent="0.2">
      <c r="A18" s="350" t="s">
        <v>43</v>
      </c>
      <c r="B18" s="353" t="s">
        <v>76</v>
      </c>
      <c r="C18" s="355">
        <v>19.899999999999999</v>
      </c>
      <c r="D18" s="353" t="s">
        <v>72</v>
      </c>
      <c r="E18" s="355">
        <v>10.1</v>
      </c>
      <c r="F18" s="353" t="s">
        <v>157</v>
      </c>
      <c r="G18" s="355">
        <v>10</v>
      </c>
      <c r="H18" s="355">
        <f t="shared" si="0"/>
        <v>40</v>
      </c>
    </row>
    <row r="19" spans="1:8" x14ac:dyDescent="0.2">
      <c r="A19" s="350" t="s">
        <v>46</v>
      </c>
      <c r="B19" s="353" t="s">
        <v>76</v>
      </c>
      <c r="C19" s="355">
        <v>29.2</v>
      </c>
      <c r="D19" s="353" t="s">
        <v>72</v>
      </c>
      <c r="E19" s="355">
        <v>11.7</v>
      </c>
      <c r="F19" s="353" t="s">
        <v>157</v>
      </c>
      <c r="G19" s="355">
        <v>10.3</v>
      </c>
      <c r="H19" s="355">
        <f t="shared" si="0"/>
        <v>51.2</v>
      </c>
    </row>
    <row r="20" spans="1:8" x14ac:dyDescent="0.2">
      <c r="A20" s="350" t="s">
        <v>25</v>
      </c>
      <c r="B20" s="353" t="s">
        <v>157</v>
      </c>
      <c r="C20" s="355">
        <v>19.100000000000001</v>
      </c>
      <c r="D20" s="353" t="s">
        <v>76</v>
      </c>
      <c r="E20" s="355">
        <v>17</v>
      </c>
      <c r="F20" s="353" t="s">
        <v>72</v>
      </c>
      <c r="G20" s="355">
        <v>10.9</v>
      </c>
      <c r="H20" s="355">
        <f t="shared" si="0"/>
        <v>47</v>
      </c>
    </row>
    <row r="21" spans="1:8" x14ac:dyDescent="0.2">
      <c r="A21" s="350" t="s">
        <v>37</v>
      </c>
      <c r="B21" s="353" t="s">
        <v>76</v>
      </c>
      <c r="C21" s="355">
        <v>21.9</v>
      </c>
      <c r="D21" s="353" t="s">
        <v>72</v>
      </c>
      <c r="E21" s="355">
        <v>11.4</v>
      </c>
      <c r="F21" s="353" t="s">
        <v>161</v>
      </c>
      <c r="G21" s="355">
        <v>7.9</v>
      </c>
      <c r="H21" s="355">
        <f t="shared" si="0"/>
        <v>41.199999999999996</v>
      </c>
    </row>
    <row r="22" spans="1:8" x14ac:dyDescent="0.2">
      <c r="A22" s="350" t="s">
        <v>42</v>
      </c>
      <c r="B22" s="353" t="s">
        <v>72</v>
      </c>
      <c r="C22" s="356">
        <v>17.399999999999999</v>
      </c>
      <c r="D22" s="353" t="s">
        <v>158</v>
      </c>
      <c r="E22" s="355">
        <v>8.8000000000000007</v>
      </c>
      <c r="F22" s="353" t="s">
        <v>157</v>
      </c>
      <c r="G22" s="356">
        <v>8.5</v>
      </c>
      <c r="H22" s="355">
        <f t="shared" si="0"/>
        <v>34.700000000000003</v>
      </c>
    </row>
    <row r="23" spans="1:8" x14ac:dyDescent="0.2">
      <c r="A23" s="350" t="s">
        <v>29</v>
      </c>
      <c r="B23" s="353" t="s">
        <v>160</v>
      </c>
      <c r="C23" s="356">
        <v>16.399999999999999</v>
      </c>
      <c r="D23" s="353" t="s">
        <v>157</v>
      </c>
      <c r="E23" s="355">
        <v>16.399999999999999</v>
      </c>
      <c r="F23" s="353" t="s">
        <v>162</v>
      </c>
      <c r="G23" s="355">
        <v>14.5</v>
      </c>
      <c r="H23" s="355">
        <f t="shared" si="0"/>
        <v>47.3</v>
      </c>
    </row>
    <row r="24" spans="1:8" x14ac:dyDescent="0.2">
      <c r="A24" s="350" t="s">
        <v>35</v>
      </c>
      <c r="B24" s="353" t="s">
        <v>76</v>
      </c>
      <c r="C24" s="355">
        <v>13.2</v>
      </c>
      <c r="D24" s="353" t="s">
        <v>72</v>
      </c>
      <c r="E24" s="355">
        <v>8.3000000000000007</v>
      </c>
      <c r="F24" s="353" t="s">
        <v>162</v>
      </c>
      <c r="G24" s="355">
        <v>7.4</v>
      </c>
      <c r="H24" s="355">
        <f t="shared" si="0"/>
        <v>28.9</v>
      </c>
    </row>
    <row r="25" spans="1:8" x14ac:dyDescent="0.2">
      <c r="A25" s="350" t="s">
        <v>39</v>
      </c>
      <c r="B25" s="353" t="s">
        <v>163</v>
      </c>
      <c r="C25" s="356">
        <v>10.199999999999999</v>
      </c>
      <c r="D25" s="353" t="s">
        <v>163</v>
      </c>
      <c r="E25" s="356">
        <v>7.4</v>
      </c>
      <c r="F25" s="353" t="s">
        <v>162</v>
      </c>
      <c r="G25" s="355">
        <v>6</v>
      </c>
      <c r="H25" s="355">
        <f t="shared" si="0"/>
        <v>23.6</v>
      </c>
    </row>
    <row r="26" spans="1:8" x14ac:dyDescent="0.2">
      <c r="A26" s="350" t="s">
        <v>33</v>
      </c>
      <c r="B26" s="353" t="s">
        <v>162</v>
      </c>
      <c r="C26" s="355">
        <v>10.5</v>
      </c>
      <c r="D26" s="353" t="s">
        <v>76</v>
      </c>
      <c r="E26" s="355">
        <v>8.9</v>
      </c>
      <c r="F26" s="353" t="s">
        <v>164</v>
      </c>
      <c r="G26" s="355">
        <v>7.3</v>
      </c>
      <c r="H26" s="355">
        <f t="shared" si="0"/>
        <v>26.7</v>
      </c>
    </row>
    <row r="27" spans="1:8" x14ac:dyDescent="0.2">
      <c r="A27" s="350" t="s">
        <v>34</v>
      </c>
      <c r="B27" s="353" t="s">
        <v>76</v>
      </c>
      <c r="C27" s="355">
        <v>15.7</v>
      </c>
      <c r="D27" s="353" t="s">
        <v>165</v>
      </c>
      <c r="E27" s="355">
        <v>9.8000000000000007</v>
      </c>
      <c r="F27" s="353" t="s">
        <v>162</v>
      </c>
      <c r="G27" s="355">
        <v>9.8000000000000007</v>
      </c>
      <c r="H27" s="355">
        <f t="shared" si="0"/>
        <v>35.299999999999997</v>
      </c>
    </row>
    <row r="28" spans="1:8" x14ac:dyDescent="0.2">
      <c r="A28" s="350" t="s">
        <v>8</v>
      </c>
      <c r="B28" s="353" t="s">
        <v>162</v>
      </c>
      <c r="C28" s="356">
        <v>25</v>
      </c>
      <c r="D28" s="353" t="s">
        <v>158</v>
      </c>
      <c r="E28" s="355">
        <v>12.5</v>
      </c>
      <c r="F28" s="353" t="s">
        <v>164</v>
      </c>
      <c r="G28" s="355">
        <v>8.3000000000000007</v>
      </c>
      <c r="H28" s="355">
        <f t="shared" si="0"/>
        <v>45.8</v>
      </c>
    </row>
    <row r="29" spans="1:8" x14ac:dyDescent="0.2">
      <c r="A29" s="350" t="s">
        <v>79</v>
      </c>
      <c r="B29" s="353" t="s">
        <v>76</v>
      </c>
      <c r="C29" s="355">
        <v>27.1</v>
      </c>
      <c r="D29" s="353" t="s">
        <v>72</v>
      </c>
      <c r="E29" s="355">
        <v>9.6999999999999993</v>
      </c>
      <c r="F29" s="353" t="s">
        <v>157</v>
      </c>
      <c r="G29" s="355">
        <v>8</v>
      </c>
      <c r="H29" s="355">
        <f t="shared" si="0"/>
        <v>44.8</v>
      </c>
    </row>
    <row r="30" spans="1:8" x14ac:dyDescent="0.2">
      <c r="A30" s="359" t="s">
        <v>166</v>
      </c>
      <c r="B30" s="360" t="s">
        <v>76</v>
      </c>
      <c r="C30" s="361">
        <v>18.3</v>
      </c>
      <c r="D30" s="360" t="s">
        <v>157</v>
      </c>
      <c r="E30" s="361">
        <v>11</v>
      </c>
      <c r="F30" s="360" t="s">
        <v>72</v>
      </c>
      <c r="G30" s="361">
        <v>8.8000000000000007</v>
      </c>
      <c r="H30" s="361">
        <f t="shared" si="0"/>
        <v>38.1</v>
      </c>
    </row>
    <row r="31" spans="1:8" s="364" customFormat="1" x14ac:dyDescent="0.2">
      <c r="A31" s="39"/>
      <c r="B31" s="362"/>
      <c r="C31" s="363"/>
      <c r="D31" s="362"/>
      <c r="E31" s="363"/>
      <c r="F31" s="362"/>
      <c r="G31" s="363"/>
      <c r="H31" s="363"/>
    </row>
    <row r="32" spans="1:8" x14ac:dyDescent="0.2">
      <c r="A32" s="15" t="s">
        <v>81</v>
      </c>
    </row>
    <row r="33" spans="1:1" x14ac:dyDescent="0.2">
      <c r="A33" s="15" t="s">
        <v>141</v>
      </c>
    </row>
    <row r="34" spans="1:1" x14ac:dyDescent="0.2">
      <c r="A34" s="378" t="s">
        <v>176</v>
      </c>
    </row>
  </sheetData>
  <autoFilter ref="A2:H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workbookViewId="0"/>
  </sheetViews>
  <sheetFormatPr baseColWidth="10" defaultRowHeight="12.75" x14ac:dyDescent="0.2"/>
  <cols>
    <col min="1" max="1" width="24" customWidth="1"/>
    <col min="2" max="2" width="31.140625" customWidth="1"/>
  </cols>
  <sheetData>
    <row r="1" spans="1:5" s="5" customFormat="1" ht="12" x14ac:dyDescent="0.2">
      <c r="A1" s="16" t="s">
        <v>185</v>
      </c>
      <c r="B1" s="39"/>
      <c r="C1" s="40"/>
    </row>
    <row r="2" spans="1:5" s="16" customFormat="1" thickBot="1" x14ac:dyDescent="0.25">
      <c r="B2" s="73"/>
      <c r="C2" s="293"/>
    </row>
    <row r="3" spans="1:5" s="5" customFormat="1" thickTop="1" x14ac:dyDescent="0.2">
      <c r="A3" s="101"/>
      <c r="B3" s="102"/>
      <c r="C3" s="141">
        <v>2019</v>
      </c>
      <c r="D3" s="141">
        <v>2020</v>
      </c>
      <c r="E3" s="141">
        <v>2021</v>
      </c>
    </row>
    <row r="4" spans="1:5" s="5" customFormat="1" ht="11.45" customHeight="1" x14ac:dyDescent="0.2">
      <c r="A4" s="406" t="s">
        <v>133</v>
      </c>
      <c r="B4" s="70" t="s">
        <v>5</v>
      </c>
      <c r="C4" s="164">
        <v>4451</v>
      </c>
      <c r="D4" s="233">
        <v>2919</v>
      </c>
      <c r="E4" s="233">
        <v>3473</v>
      </c>
    </row>
    <row r="5" spans="1:5" s="5" customFormat="1" ht="11.45" customHeight="1" x14ac:dyDescent="0.2">
      <c r="A5" s="394"/>
      <c r="B5" s="70" t="s">
        <v>134</v>
      </c>
      <c r="C5" s="159">
        <v>338</v>
      </c>
      <c r="D5" s="254">
        <v>139</v>
      </c>
      <c r="E5" s="254">
        <v>145</v>
      </c>
    </row>
    <row r="6" spans="1:5" s="5" customFormat="1" ht="11.45" customHeight="1" x14ac:dyDescent="0.2">
      <c r="A6" s="407" t="s">
        <v>115</v>
      </c>
      <c r="B6" s="71" t="s">
        <v>52</v>
      </c>
      <c r="C6" s="164">
        <v>4362</v>
      </c>
      <c r="D6" s="233">
        <v>3232</v>
      </c>
      <c r="E6" s="233">
        <v>3786</v>
      </c>
    </row>
    <row r="7" spans="1:5" s="5" customFormat="1" ht="11.45" customHeight="1" x14ac:dyDescent="0.2">
      <c r="A7" s="407"/>
      <c r="B7" s="70" t="s">
        <v>7</v>
      </c>
      <c r="C7" s="164">
        <v>1375</v>
      </c>
      <c r="D7" s="129">
        <v>1101</v>
      </c>
      <c r="E7" s="129">
        <v>1259</v>
      </c>
    </row>
    <row r="8" spans="1:5" s="5" customFormat="1" ht="11.45" customHeight="1" x14ac:dyDescent="0.2">
      <c r="A8" s="407"/>
      <c r="B8" s="70" t="s">
        <v>72</v>
      </c>
      <c r="C8" s="160">
        <v>2176</v>
      </c>
      <c r="D8" s="129">
        <v>1945</v>
      </c>
      <c r="E8" s="129">
        <v>2739</v>
      </c>
    </row>
    <row r="9" spans="1:5" s="5" customFormat="1" ht="11.45" customHeight="1" x14ac:dyDescent="0.2">
      <c r="A9" s="407"/>
      <c r="B9" s="70" t="s">
        <v>135</v>
      </c>
      <c r="C9" s="159">
        <v>90</v>
      </c>
      <c r="D9" s="254">
        <v>49</v>
      </c>
      <c r="E9" s="254">
        <v>61</v>
      </c>
    </row>
    <row r="10" spans="1:5" s="5" customFormat="1" ht="11.45" customHeight="1" x14ac:dyDescent="0.2">
      <c r="A10" s="408" t="s">
        <v>131</v>
      </c>
      <c r="B10" s="166" t="s">
        <v>6</v>
      </c>
      <c r="C10" s="98">
        <v>9237</v>
      </c>
      <c r="D10" s="233">
        <v>7296</v>
      </c>
      <c r="E10" s="233">
        <v>8430</v>
      </c>
    </row>
    <row r="11" spans="1:5" s="5" customFormat="1" ht="11.45" customHeight="1" x14ac:dyDescent="0.2">
      <c r="A11" s="409"/>
      <c r="B11" s="167" t="s">
        <v>76</v>
      </c>
      <c r="C11" s="165">
        <v>4282</v>
      </c>
      <c r="D11" s="129">
        <v>2920</v>
      </c>
      <c r="E11" s="129">
        <v>0</v>
      </c>
    </row>
    <row r="12" spans="1:5" s="5" customFormat="1" ht="11.45" customHeight="1" x14ac:dyDescent="0.2">
      <c r="A12" s="409"/>
      <c r="B12" s="146" t="s">
        <v>137</v>
      </c>
      <c r="C12" s="165">
        <v>535</v>
      </c>
      <c r="D12" s="254">
        <v>298</v>
      </c>
      <c r="E12" s="254">
        <v>7</v>
      </c>
    </row>
    <row r="13" spans="1:5" s="5" customFormat="1" ht="12" x14ac:dyDescent="0.2">
      <c r="A13" s="408" t="s">
        <v>132</v>
      </c>
      <c r="B13" s="70" t="s">
        <v>76</v>
      </c>
      <c r="C13" s="252"/>
      <c r="D13" s="233">
        <v>1096</v>
      </c>
      <c r="E13" s="233">
        <v>5437</v>
      </c>
    </row>
    <row r="14" spans="1:5" s="5" customFormat="1" ht="12" x14ac:dyDescent="0.2">
      <c r="A14" s="409"/>
      <c r="B14" s="72" t="s">
        <v>136</v>
      </c>
      <c r="C14" s="253">
        <v>277</v>
      </c>
      <c r="D14" s="254">
        <v>581</v>
      </c>
      <c r="E14" s="254">
        <v>1062</v>
      </c>
    </row>
    <row r="15" spans="1:5" s="5" customFormat="1" ht="12" x14ac:dyDescent="0.2">
      <c r="B15" s="67"/>
      <c r="C15" s="163">
        <f>SUM(C4:C14)</f>
        <v>27123</v>
      </c>
      <c r="D15" s="289">
        <f>SUM(D4:D14)</f>
        <v>21576</v>
      </c>
      <c r="E15" s="289">
        <f>SUM(E4:E14)</f>
        <v>26399</v>
      </c>
    </row>
    <row r="16" spans="1:5" s="5" customFormat="1" x14ac:dyDescent="0.2">
      <c r="A16" s="67" t="s">
        <v>19</v>
      </c>
      <c r="C16" s="162"/>
      <c r="E16"/>
    </row>
    <row r="17" spans="1:5" x14ac:dyDescent="0.2">
      <c r="A17" s="305" t="s">
        <v>156</v>
      </c>
      <c r="B17" s="99"/>
      <c r="C17" s="138"/>
      <c r="D17" s="5"/>
      <c r="E17" s="5"/>
    </row>
    <row r="18" spans="1:5" s="5" customFormat="1" x14ac:dyDescent="0.2">
      <c r="A18" s="15" t="s">
        <v>81</v>
      </c>
      <c r="B18" s="47"/>
      <c r="C18" s="47"/>
      <c r="D18"/>
      <c r="E18" s="2"/>
    </row>
    <row r="19" spans="1:5" s="2" customFormat="1" ht="12" x14ac:dyDescent="0.2">
      <c r="A19" s="15" t="s">
        <v>141</v>
      </c>
      <c r="B19" s="11"/>
      <c r="C19" s="11"/>
      <c r="D19" s="5"/>
    </row>
    <row r="20" spans="1:5" s="2" customFormat="1" ht="12" x14ac:dyDescent="0.2">
      <c r="A20" s="378" t="s">
        <v>176</v>
      </c>
    </row>
    <row r="21" spans="1:5" s="2" customFormat="1" ht="12" x14ac:dyDescent="0.2">
      <c r="A21" s="5"/>
    </row>
    <row r="22" spans="1:5" s="2" customFormat="1" ht="11.25" x14ac:dyDescent="0.2"/>
    <row r="23" spans="1:5" s="2" customFormat="1" ht="11.25" x14ac:dyDescent="0.2"/>
    <row r="24" spans="1:5" s="2" customFormat="1" ht="11.25" x14ac:dyDescent="0.2"/>
    <row r="25" spans="1:5" s="2" customFormat="1" x14ac:dyDescent="0.2">
      <c r="E25"/>
    </row>
    <row r="26" spans="1:5" x14ac:dyDescent="0.2">
      <c r="A26" s="2"/>
      <c r="B26" s="2"/>
      <c r="C26" s="2"/>
      <c r="D26" s="2"/>
    </row>
    <row r="27" spans="1:5" x14ac:dyDescent="0.2">
      <c r="A27" s="2"/>
    </row>
  </sheetData>
  <mergeCells count="4">
    <mergeCell ref="A4:A5"/>
    <mergeCell ref="A6:A9"/>
    <mergeCell ref="A13:A14"/>
    <mergeCell ref="A10:A12"/>
  </mergeCells>
  <pageMargins left="0.7" right="0.7" top="0.75" bottom="0.75" header="0.3" footer="0.3"/>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4</vt:i4>
      </vt:variant>
    </vt:vector>
  </HeadingPairs>
  <TitlesOfParts>
    <vt:vector size="18" baseType="lpstr">
      <vt:lpstr>Figure 1</vt:lpstr>
      <vt:lpstr>Figure2</vt:lpstr>
      <vt:lpstr>Figure 3</vt:lpstr>
      <vt:lpstr>Figure 4</vt:lpstr>
      <vt:lpstr>Figure 5 web</vt:lpstr>
      <vt:lpstr>Figure 6</vt:lpstr>
      <vt:lpstr>Figure 7 web</vt:lpstr>
      <vt:lpstr>Figure 8 web</vt:lpstr>
      <vt:lpstr>Figure 9 web</vt:lpstr>
      <vt:lpstr>Source</vt:lpstr>
      <vt:lpstr>Encadré 1</vt:lpstr>
      <vt:lpstr>champ</vt:lpstr>
      <vt:lpstr>Définitions</vt:lpstr>
      <vt:lpstr>Bibliographie</vt:lpstr>
      <vt:lpstr>'Figure 1'!Zone_d_impression</vt:lpstr>
      <vt:lpstr>'Figure 6'!Zone_d_impression</vt:lpstr>
      <vt:lpstr>'Figure 9 web'!Zone_d_impression</vt:lpstr>
      <vt:lpstr>Figure2!Zone_d_impression</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Dispositif académique de validation des acquis de l’expérience : le nombre des diplômes délivrés repart à la hausse en 2021 avec + 6 %</dc:title>
  <dc:creator>DEPP-MENJ - Ministère de l'Éducation nationale et de la Jeunesse - Direction de l'évaluation; de la prospective et de la performance</dc:creator>
  <cp:keywords>enseignement supérieur;augmentation des diplômés;âge;sexe;niveau de qualification;effectif scolaire;certificat d'aptitudes professionnelles (CAP);brevet professionnel (BP);diplôme d' Etat de Moniteur Educateur (DEME);baccalauréat professionnel;brevet de technicien supérieur (BTS);diplôme d’État d’éducateur spécialisé (DEES);diplôme d'Etat d'Educateur Technique Spécialisé (DEETS);validation partielle;validation totale;validation des acquis de l’expérience;taux de validation totale;crise sanitaire;augmentation du nombre de candidatures;statut du candidat;</cp:keywords>
  <cp:lastModifiedBy>Administration centrale</cp:lastModifiedBy>
  <cp:lastPrinted>2021-12-22T10:38:52Z</cp:lastPrinted>
  <dcterms:created xsi:type="dcterms:W3CDTF">2012-09-14T07:54:09Z</dcterms:created>
  <dcterms:modified xsi:type="dcterms:W3CDTF">2022-12-13T09:34:07Z</dcterms:modified>
</cp:coreProperties>
</file>