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696" yWindow="132" windowWidth="16608" windowHeight="9432"/>
  </bookViews>
  <sheets>
    <sheet name="L'état de l'École 2020" sheetId="14501" r:id="rId1"/>
    <sheet name="Gra02old" sheetId="14483" state="hidden" r:id="rId2"/>
    <sheet name="Tableau 9.1" sheetId="14498" r:id="rId3"/>
    <sheet name="Figure 2.2 n (2)" sheetId="14497" state="hidden" r:id="rId4"/>
    <sheet name="Tableau 9.1-web" sheetId="14503" r:id="rId5"/>
    <sheet name="Figure 9.2" sheetId="14495" r:id="rId6"/>
    <sheet name="Figure 9.3" sheetId="14499" r:id="rId7"/>
    <sheet name="Figure 9.4" sheetId="14502" r:id="rId8"/>
  </sheets>
  <definedNames>
    <definedName name="_xlnm.Print_Area" localSheetId="3">'Figure 2.2 n (2)'!$A$1:$N$38</definedName>
    <definedName name="_xlnm.Print_Area" localSheetId="5">'Figure 9.2'!$A$1:$C$28</definedName>
    <definedName name="_xlnm.Print_Area" localSheetId="6">'Figure 9.3'!$A$1:$H$30</definedName>
    <definedName name="_xlnm.Print_Area" localSheetId="7">'Figure 9.4'!$A$1:$I$27</definedName>
    <definedName name="_xlnm.Print_Area" localSheetId="0">'L''état de l''École 2020'!$A$1:$A$18</definedName>
    <definedName name="_xlnm.Print_Area" localSheetId="2">'Tableau 9.1'!$A$1:$F$20</definedName>
    <definedName name="_xlnm.Print_Area" localSheetId="4">'Tableau 9.1-web'!$A$1:$M$20</definedName>
  </definedNames>
  <calcPr calcId="145621"/>
</workbook>
</file>

<file path=xl/calcChain.xml><?xml version="1.0" encoding="utf-8"?>
<calcChain xmlns="http://schemas.openxmlformats.org/spreadsheetml/2006/main">
  <c r="M5" i="14503" l="1"/>
  <c r="L5" i="14503"/>
  <c r="H44" i="14497" l="1"/>
  <c r="H45" i="14497" s="1"/>
  <c r="H47" i="14497" s="1"/>
  <c r="G44" i="14497"/>
  <c r="G7" i="14497" l="1"/>
  <c r="H7" i="14497" s="1"/>
  <c r="G8" i="14497"/>
  <c r="H8" i="14497" s="1"/>
  <c r="G9" i="14497"/>
  <c r="H9" i="14497" s="1"/>
  <c r="G10" i="14497"/>
  <c r="H10" i="14497" s="1"/>
  <c r="G11" i="14497"/>
  <c r="H11" i="14497" s="1"/>
  <c r="G12" i="14497"/>
  <c r="H12" i="14497" s="1"/>
  <c r="G13" i="14497"/>
  <c r="H13" i="14497" s="1"/>
  <c r="G14" i="14497"/>
  <c r="H14" i="14497" s="1"/>
  <c r="G15" i="14497"/>
  <c r="H15" i="14497" s="1"/>
  <c r="G16" i="14497"/>
  <c r="H16" i="14497" s="1"/>
  <c r="G17" i="14497"/>
  <c r="H17" i="14497" s="1"/>
  <c r="G18" i="14497"/>
  <c r="H18" i="14497" s="1"/>
  <c r="G19" i="14497"/>
  <c r="H19" i="14497" s="1"/>
  <c r="G20" i="14497"/>
  <c r="H20" i="14497" s="1"/>
  <c r="G21" i="14497"/>
  <c r="H21" i="14497" s="1"/>
  <c r="G22" i="14497"/>
  <c r="H22" i="14497" s="1"/>
  <c r="G23" i="14497"/>
  <c r="H23" i="14497" s="1"/>
  <c r="G24" i="14497"/>
  <c r="H24" i="14497" s="1"/>
  <c r="G25" i="14497"/>
  <c r="H25" i="14497" s="1"/>
  <c r="G26" i="14497"/>
  <c r="H26" i="14497" s="1"/>
  <c r="G27" i="14497"/>
  <c r="H27" i="14497" s="1"/>
  <c r="G28" i="14497"/>
  <c r="H28" i="14497" s="1"/>
  <c r="G29" i="14497"/>
  <c r="H29" i="14497" s="1"/>
  <c r="G30" i="14497"/>
  <c r="H30" i="14497" s="1"/>
  <c r="G31" i="14497"/>
  <c r="H31" i="14497" s="1"/>
  <c r="G32" i="14497"/>
  <c r="H32" i="14497" s="1"/>
  <c r="G33" i="14497"/>
  <c r="H33" i="14497" s="1"/>
  <c r="G34" i="14497"/>
  <c r="H34" i="14497" s="1"/>
  <c r="G35" i="14497"/>
  <c r="H35" i="14497" s="1"/>
  <c r="G36" i="14497"/>
  <c r="H36" i="14497" s="1"/>
  <c r="G37" i="14497"/>
  <c r="H37" i="14497" s="1"/>
  <c r="G38" i="14497"/>
  <c r="H38" i="14497" s="1"/>
  <c r="C42" i="14497"/>
  <c r="C40" i="14497"/>
  <c r="C41" i="14497" s="1"/>
  <c r="Y39" i="14483" l="1"/>
  <c r="W39" i="14483"/>
  <c r="Z39" i="14483" s="1"/>
  <c r="U39" i="14483"/>
  <c r="U40" i="14483" s="1"/>
  <c r="Y38" i="14483"/>
  <c r="W38" i="14483"/>
  <c r="U38" i="14483"/>
  <c r="S40" i="14483"/>
  <c r="G24" i="14483"/>
  <c r="M32" i="14483"/>
  <c r="M25" i="14483"/>
  <c r="C25" i="14483"/>
  <c r="C6" i="14483"/>
  <c r="C40" i="14483"/>
  <c r="Y37" i="14483"/>
  <c r="W37" i="14483"/>
  <c r="U37" i="14483"/>
  <c r="U36" i="14483"/>
  <c r="U32" i="14483"/>
  <c r="AA34" i="14483"/>
  <c r="AA35" i="14483"/>
  <c r="AA36" i="14483"/>
  <c r="AA33" i="14483"/>
  <c r="Y33" i="14483"/>
  <c r="W33" i="14483"/>
  <c r="Y34" i="14483"/>
  <c r="W34" i="14483"/>
  <c r="W35" i="14483"/>
  <c r="Y35" i="14483"/>
  <c r="Z35" i="14483"/>
  <c r="W36" i="14483"/>
  <c r="Y36" i="14483"/>
  <c r="Y32" i="14483"/>
  <c r="Z32" i="14483" s="1"/>
  <c r="W32" i="14483"/>
  <c r="U35" i="14483"/>
  <c r="M29" i="14483"/>
  <c r="Q32" i="14483"/>
  <c r="O32" i="14483"/>
  <c r="Q31" i="14483"/>
  <c r="O31" i="14483"/>
  <c r="M31" i="14483"/>
  <c r="Q30" i="14483"/>
  <c r="O30" i="14483"/>
  <c r="M30" i="14483"/>
  <c r="Q29" i="14483"/>
  <c r="O29" i="14483"/>
  <c r="Q28" i="14483"/>
  <c r="O28" i="14483"/>
  <c r="M28" i="14483"/>
  <c r="Q27" i="14483"/>
  <c r="O27" i="14483"/>
  <c r="M27" i="14483"/>
  <c r="Q26" i="14483"/>
  <c r="O26" i="14483"/>
  <c r="M26" i="14483"/>
  <c r="Q25" i="14483"/>
  <c r="O25" i="14483"/>
  <c r="G25" i="14483"/>
  <c r="E25" i="14483"/>
  <c r="E24" i="14483"/>
  <c r="C24" i="14483"/>
  <c r="G23" i="14483"/>
  <c r="E23" i="14483"/>
  <c r="C23" i="14483"/>
  <c r="G22" i="14483"/>
  <c r="E22" i="14483"/>
  <c r="C22" i="14483"/>
  <c r="G21" i="14483"/>
  <c r="E21" i="14483"/>
  <c r="C21" i="14483"/>
  <c r="G20" i="14483"/>
  <c r="E20" i="14483"/>
  <c r="C20" i="14483"/>
  <c r="G19" i="14483"/>
  <c r="E19" i="14483"/>
  <c r="C19" i="14483"/>
  <c r="G18" i="14483"/>
  <c r="E18" i="14483"/>
  <c r="C18" i="14483"/>
  <c r="G17" i="14483"/>
  <c r="E17" i="14483"/>
  <c r="C17" i="14483"/>
  <c r="G16" i="14483"/>
  <c r="E16" i="14483"/>
  <c r="C16" i="14483"/>
  <c r="G15" i="14483"/>
  <c r="E15" i="14483"/>
  <c r="C15" i="14483"/>
  <c r="G14" i="14483"/>
  <c r="E14" i="14483"/>
  <c r="C14" i="14483"/>
  <c r="G13" i="14483"/>
  <c r="E13" i="14483"/>
  <c r="C13" i="14483"/>
  <c r="G12" i="14483"/>
  <c r="E12" i="14483"/>
  <c r="C12" i="14483"/>
  <c r="G11" i="14483"/>
  <c r="E11" i="14483"/>
  <c r="C11" i="14483"/>
  <c r="G10" i="14483"/>
  <c r="E10" i="14483"/>
  <c r="C10" i="14483"/>
  <c r="G9" i="14483"/>
  <c r="G40" i="14483" s="1"/>
  <c r="E9" i="14483"/>
  <c r="E40" i="14483" s="1"/>
  <c r="C9" i="14483"/>
  <c r="C8" i="14483"/>
  <c r="C7" i="14483"/>
  <c r="U34" i="14483"/>
  <c r="U33" i="14483"/>
  <c r="D5" i="14483"/>
  <c r="E5" i="14483"/>
  <c r="F5" i="14483"/>
  <c r="G5" i="14483"/>
  <c r="H5" i="14483"/>
  <c r="I5" i="14483"/>
  <c r="N5" i="14483"/>
  <c r="O5" i="14483"/>
  <c r="P5" i="14483"/>
  <c r="Q5" i="14483"/>
  <c r="V5" i="14483"/>
  <c r="W5" i="14483"/>
  <c r="X5" i="14483"/>
  <c r="Y5" i="14483"/>
  <c r="Y40" i="14483"/>
  <c r="Z38" i="14483"/>
  <c r="Z34" i="14483" l="1"/>
  <c r="W40" i="14483"/>
  <c r="Z33" i="14483"/>
  <c r="Z36" i="14483"/>
  <c r="Z37" i="14483"/>
</calcChain>
</file>

<file path=xl/comments1.xml><?xml version="1.0" encoding="utf-8"?>
<comments xmlns="http://schemas.openxmlformats.org/spreadsheetml/2006/main">
  <authors>
    <author>jeljouma</author>
  </authors>
  <commentList>
    <comment ref="T37" authorId="0">
      <text>
        <r>
          <rPr>
            <b/>
            <sz val="8"/>
            <color indexed="81"/>
            <rFont val="Tahoma"/>
            <family val="2"/>
          </rPr>
          <t>jeljouma:</t>
        </r>
        <r>
          <rPr>
            <sz val="8"/>
            <color indexed="81"/>
            <rFont val="Tahoma"/>
            <family val="2"/>
          </rPr>
          <t xml:space="preserve">
arrondi dans etat de l'école et educ en chiffres à 5870</t>
        </r>
      </text>
    </comment>
  </commentList>
</comments>
</file>

<file path=xl/sharedStrings.xml><?xml version="1.0" encoding="utf-8"?>
<sst xmlns="http://schemas.openxmlformats.org/spreadsheetml/2006/main" count="223" uniqueCount="123">
  <si>
    <t>Produit Intérieur Brut</t>
  </si>
  <si>
    <t>(prix courants en euros)</t>
  </si>
  <si>
    <r>
      <t xml:space="preserve">Dépense moyenne pour un élève du 1er degré                               </t>
    </r>
    <r>
      <rPr>
        <sz val="9"/>
        <color indexed="10"/>
        <rFont val="CG Times (WN)"/>
      </rPr>
      <t>avant rénovation</t>
    </r>
  </si>
  <si>
    <r>
      <t xml:space="preserve">Dépense moyenne pour un élève du préélémentaire                                </t>
    </r>
    <r>
      <rPr>
        <sz val="9"/>
        <color indexed="10"/>
        <rFont val="CG Times (WN)"/>
      </rPr>
      <t>avant rénovation</t>
    </r>
  </si>
  <si>
    <r>
      <t xml:space="preserve">Dépense moyenne pour un élève de l'élémentaire                                      </t>
    </r>
    <r>
      <rPr>
        <sz val="9"/>
        <color indexed="10"/>
        <rFont val="CG Times (WN)"/>
      </rPr>
      <t>avant rénovation</t>
    </r>
  </si>
  <si>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</si>
  <si>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</si>
  <si>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</si>
  <si>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</si>
  <si>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</si>
  <si>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</si>
  <si>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</si>
  <si>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</si>
  <si>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</si>
  <si>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</si>
  <si>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</si>
  <si>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</si>
  <si>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</si>
  <si>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</si>
  <si>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</si>
  <si>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</si>
  <si>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</si>
  <si>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</si>
  <si>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</si>
  <si>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</si>
  <si>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</si>
  <si>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</si>
  <si>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</si>
  <si>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</si>
  <si>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</si>
  <si>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 xml:space="preserve"> </t>
  </si>
  <si>
    <t>Collectivités territoriales</t>
  </si>
  <si>
    <t>Total</t>
  </si>
  <si>
    <t>Coût</t>
  </si>
  <si>
    <t>Japon</t>
  </si>
  <si>
    <t>France</t>
  </si>
  <si>
    <t>Espagne</t>
  </si>
  <si>
    <t>Finlande</t>
  </si>
  <si>
    <t>Pays-Bas</t>
  </si>
  <si>
    <t>Australie</t>
  </si>
  <si>
    <t>Suède</t>
  </si>
  <si>
    <t>Part dans la DIE (en %)</t>
  </si>
  <si>
    <t>1er degré</t>
  </si>
  <si>
    <t>2005</t>
  </si>
  <si>
    <t>2006</t>
  </si>
  <si>
    <t>2007</t>
  </si>
  <si>
    <t>2008</t>
  </si>
  <si>
    <t>préélémentaire</t>
  </si>
  <si>
    <t>élémentaire</t>
  </si>
  <si>
    <t>2009</t>
  </si>
  <si>
    <t>cout elém/</t>
  </si>
  <si>
    <t>cout preel.</t>
  </si>
  <si>
    <t>evo</t>
  </si>
  <si>
    <t xml:space="preserve">Source : MEN - DEPP     </t>
  </si>
  <si>
    <t>(prix 2012 en euros)</t>
  </si>
  <si>
    <t xml:space="preserve">02 - Evolution de la dépense moyenne par élève aux prix 2012 (1980 - 2012) </t>
  </si>
  <si>
    <t>2010</t>
  </si>
  <si>
    <t>2011</t>
  </si>
  <si>
    <t>début arr10</t>
  </si>
  <si>
    <t>Pays</t>
  </si>
  <si>
    <t>2013p</t>
  </si>
  <si>
    <t>3 - Evolution de la dépense moyenne par élève du premier degré aux prix 2013 (1980 -2013) en euros</t>
  </si>
  <si>
    <t xml:space="preserve">Dépense moyenne pour un élève du 1er degré                               </t>
  </si>
  <si>
    <t xml:space="preserve">Dépense moyenne pour un élève du préélémentaire                               </t>
  </si>
  <si>
    <t xml:space="preserve">Dépense moyenne pour un élève de l'élémentaire                                      </t>
  </si>
  <si>
    <t xml:space="preserve">Dépense moyenne pour un élève du préélémentaire                                </t>
  </si>
  <si>
    <t xml:space="preserve">Dépense moyenne pour un élève de l'élémentaire                                     </t>
  </si>
  <si>
    <t>Allemagne</t>
  </si>
  <si>
    <t>(prix 2013 en euros)</t>
  </si>
  <si>
    <t>Royaume-Uni</t>
  </si>
  <si>
    <t>2014p</t>
  </si>
  <si>
    <r>
      <t xml:space="preserve">2.2 – </t>
    </r>
    <r>
      <rPr>
        <b/>
        <sz val="12"/>
        <rFont val="Arial"/>
        <family val="2"/>
      </rPr>
      <t>É</t>
    </r>
    <r>
      <rPr>
        <b/>
        <sz val="12"/>
        <rFont val="Times New Roman"/>
        <family val="1"/>
      </rPr>
      <t xml:space="preserve">volution de la dépense moyenne par élève aux prix 2014 </t>
    </r>
    <r>
      <rPr>
        <b/>
        <sz val="12"/>
        <color theme="9"/>
        <rFont val="Times New Roman"/>
        <family val="1"/>
      </rPr>
      <t xml:space="preserve">(depuis 1980) </t>
    </r>
  </si>
  <si>
    <t>États-Unis</t>
  </si>
  <si>
    <t>DIE pour le premier degré</t>
  </si>
  <si>
    <t xml:space="preserve">www.education.gouv.fr/statistiques/etat-ecole  </t>
  </si>
  <si>
    <t>Sommaire</t>
  </si>
  <si>
    <t>Sources</t>
  </si>
  <si>
    <t xml:space="preserve">aux prix courants (en milliards d'euros) </t>
  </si>
  <si>
    <t>Entreprises</t>
  </si>
  <si>
    <t xml:space="preserve">Ménages </t>
  </si>
  <si>
    <t>Autres administrations publiques et CAF</t>
  </si>
  <si>
    <t>Investissement</t>
  </si>
  <si>
    <t>Part (en %)</t>
  </si>
  <si>
    <t>9. La dépense d'éducation pour le premier degré</t>
  </si>
  <si>
    <t>9.1 La dépense d'éducation pour le premier degré</t>
  </si>
  <si>
    <r>
      <t>9.1 – La dépense d'éducation pour le premier degré</t>
    </r>
    <r>
      <rPr>
        <b/>
        <vertAlign val="superscript"/>
        <sz val="11"/>
        <rFont val="Arial"/>
        <family val="2"/>
      </rPr>
      <t/>
    </r>
  </si>
  <si>
    <t>Nature de la dépense</t>
  </si>
  <si>
    <t>Fonctionnement</t>
  </si>
  <si>
    <t>Rémunérations des personnels enseignants</t>
  </si>
  <si>
    <t>Rémunérations des personnels non enseignants</t>
  </si>
  <si>
    <t>Irlande</t>
  </si>
  <si>
    <t>Norvège</t>
  </si>
  <si>
    <t>Italie</t>
  </si>
  <si>
    <t>Structure du financement initial (en %)</t>
  </si>
  <si>
    <r>
      <t>État</t>
    </r>
    <r>
      <rPr>
        <vertAlign val="superscript"/>
        <sz val="10"/>
        <rFont val="Arial"/>
        <family val="2"/>
      </rPr>
      <t>1</t>
    </r>
  </si>
  <si>
    <r>
      <t>9.1-web – La dépense d'éducation pour le premier degré</t>
    </r>
    <r>
      <rPr>
        <b/>
        <vertAlign val="superscript"/>
        <sz val="11"/>
        <rFont val="Arial"/>
        <family val="2"/>
      </rPr>
      <t/>
    </r>
  </si>
  <si>
    <t>2018p</t>
  </si>
  <si>
    <r>
      <t xml:space="preserve">Note </t>
    </r>
    <r>
      <rPr>
        <sz val="9"/>
        <rFont val="Arial"/>
        <family val="2"/>
      </rPr>
      <t>: la structure du financement initial du premier degré n'a pas été rétropolée avant 2006.</t>
    </r>
  </si>
  <si>
    <t>2019p</t>
  </si>
  <si>
    <t>aux prix 2019 (en milliards d'euros)</t>
  </si>
  <si>
    <t xml:space="preserve">Dépense moyenne par élève
aux prix 2019 (en euros) </t>
  </si>
  <si>
    <t xml:space="preserve">L’état de l’École 2020 © DEPP </t>
  </si>
  <si>
    <r>
      <rPr>
        <b/>
        <sz val="9"/>
        <rFont val="Arial"/>
        <family val="2"/>
      </rPr>
      <t>2019p</t>
    </r>
    <r>
      <rPr>
        <sz val="9"/>
        <rFont val="Arial"/>
        <family val="2"/>
      </rPr>
      <t xml:space="preserve"> : données provisoires.</t>
    </r>
  </si>
  <si>
    <t>9.2 – Structure de la dépense des établissements pour le premier degré, en 2019</t>
  </si>
  <si>
    <r>
      <t xml:space="preserve">9.3 – Évolution de la dépense moyenne par élève du premier degré aux prix 2019 </t>
    </r>
    <r>
      <rPr>
        <sz val="11"/>
        <rFont val="Arial"/>
        <family val="2"/>
      </rPr>
      <t>(en euros)</t>
    </r>
  </si>
  <si>
    <r>
      <rPr>
        <b/>
        <sz val="9"/>
        <rFont val="Arial"/>
        <family val="2"/>
      </rPr>
      <t>Source :</t>
    </r>
    <r>
      <rPr>
        <sz val="9"/>
        <rFont val="Arial"/>
        <family val="2"/>
      </rPr>
      <t xml:space="preserve"> OCDE, </t>
    </r>
    <r>
      <rPr>
        <i/>
        <sz val="9"/>
        <rFont val="Arial"/>
        <family val="2"/>
      </rPr>
      <t>Regards sur l'éducation</t>
    </r>
    <r>
      <rPr>
        <sz val="9"/>
        <rFont val="Arial"/>
        <family val="2"/>
      </rPr>
      <t>, 2020.</t>
    </r>
  </si>
  <si>
    <t>Moyenne OCDE</t>
  </si>
  <si>
    <t xml:space="preserve">    dont MENJS-MESRI</t>
  </si>
  <si>
    <r>
      <t>1.</t>
    </r>
    <r>
      <rPr>
        <sz val="9"/>
        <rFont val="Arial"/>
        <family val="2"/>
      </rPr>
      <t xml:space="preserve"> État = MENJS + MESRI + autres ministères + reste du monde.</t>
    </r>
  </si>
  <si>
    <r>
      <rPr>
        <b/>
        <sz val="9"/>
        <rFont val="Arial"/>
        <family val="2"/>
      </rPr>
      <t>Source :</t>
    </r>
    <r>
      <rPr>
        <sz val="9"/>
        <rFont val="Arial"/>
        <family val="2"/>
      </rPr>
      <t xml:space="preserve"> MENJS-MESRI-DEPP, Compte de l'éducation.</t>
    </r>
  </si>
  <si>
    <t>Les données 2019 sont provisoires.</t>
  </si>
  <si>
    <r>
      <rPr>
        <b/>
        <sz val="9"/>
        <rFont val="Arial"/>
        <family val="2"/>
      </rPr>
      <t>Champ :</t>
    </r>
    <r>
      <rPr>
        <sz val="9"/>
        <rFont val="Arial"/>
        <family val="2"/>
      </rPr>
      <t xml:space="preserve"> France métropolitaine + DROM.</t>
    </r>
  </si>
  <si>
    <r>
      <rPr>
        <b/>
        <sz val="9"/>
        <rFont val="Arial"/>
        <family val="2"/>
      </rPr>
      <t xml:space="preserve">Champ : </t>
    </r>
    <r>
      <rPr>
        <sz val="9"/>
        <rFont val="Arial"/>
        <family val="2"/>
      </rPr>
      <t>France métropolitaine + DROM.</t>
    </r>
  </si>
  <si>
    <t>L'état de l'École 2020</t>
  </si>
  <si>
    <t>Publication annuelle du ministère en charge de l'Éducation nationale [EE 2020]</t>
  </si>
  <si>
    <t>MENJS-MESRI-DEPP, L'état de l'École 2020</t>
  </si>
  <si>
    <t>9.3 Évolution de la dépense moyenne par élève du premier degré aux prix 2019</t>
  </si>
  <si>
    <t>9.2 Structure de la dépense des établissements pour le premier degré, en 2019</t>
  </si>
  <si>
    <r>
      <t xml:space="preserve">9.4 Dépense moyenne au titre des établissements d'enseignement pour un élève de l'élémentaire, public et privé, </t>
    </r>
    <r>
      <rPr>
        <sz val="10"/>
        <rFont val="Arial"/>
        <family val="2"/>
      </rPr>
      <t xml:space="preserve">en équivalents dollars </t>
    </r>
    <r>
      <rPr>
        <b/>
        <sz val="10"/>
        <rFont val="Arial"/>
        <family val="2"/>
      </rPr>
      <t>(2017)</t>
    </r>
  </si>
  <si>
    <t>Dépenses (en millions d'euros)</t>
  </si>
  <si>
    <r>
      <t xml:space="preserve">9.4 – Dépense moyenne au titre des établissements d'enseignement pour un élève de l'élémentaire, public et privé, </t>
    </r>
    <r>
      <rPr>
        <sz val="11"/>
        <rFont val="Arial"/>
        <family val="2"/>
      </rPr>
      <t xml:space="preserve">en équivalents dollars </t>
    </r>
    <r>
      <rPr>
        <b/>
        <sz val="11"/>
        <rFont val="Arial"/>
        <family val="2"/>
      </rPr>
      <t>(2017)</t>
    </r>
  </si>
  <si>
    <r>
      <t xml:space="preserve">MENJS-MESRI-DEPP, Compte de l'éducation et OCDE, </t>
    </r>
    <r>
      <rPr>
        <i/>
        <sz val="9"/>
        <color rgb="FF000000"/>
        <rFont val="Arial"/>
        <family val="2"/>
      </rPr>
      <t>Regards sur l'Éducation,</t>
    </r>
    <r>
      <rPr>
        <sz val="9"/>
        <color rgb="FF000000"/>
        <rFont val="Arial"/>
        <family val="2"/>
      </rPr>
      <t xml:space="preserve"> 2020.</t>
    </r>
  </si>
  <si>
    <r>
      <t>La publication</t>
    </r>
    <r>
      <rPr>
        <i/>
        <sz val="10"/>
        <rFont val="Arial"/>
        <family val="2"/>
      </rPr>
      <t xml:space="preserve"> 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</si>
</sst>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quot;   &quot;"/>
    <numFmt numFmtId="165" formatCode="#,##0&quot;  &quot;"/>
    <numFmt numFmtId="166" formatCode="#,##0.0&quot;   &quot;"/>
    <numFmt numFmtId="167" formatCode="0.0%"/>
    <numFmt numFmtId="168" formatCode="0.000"/>
    <numFmt numFmtId="169" formatCode="#,##0.000"/>
    <numFmt numFmtId="170" formatCode="#,##0_ ;\-#,##0\ "/>
    <numFmt numFmtId="171" formatCode="#,##0.0000&quot;   &quot;"/>
    <numFmt numFmtId="172" formatCode="0.0&quot; &quot;%"/>
    <numFmt numFmtId="173" formatCode="0.0"/>
  </numFmts>
  <fonts count="46">
    <font>
      <sz val="10"/>
      <name val="MS Sans Serif"/>
    </font>
    <font>
      <sz val="10"/>
      <name val="MS Sans Serif"/>
      <family val="2"/>
    </font>
    <font>
      <sz val="10"/>
      <name val="CG Times (WN)"/>
    </font>
    <font>
      <b/>
      <sz val="10"/>
      <name val="CG Times (WN)"/>
    </font>
    <font>
      <i/>
      <sz val="9"/>
      <name val="CG Times (WN)"/>
    </font>
    <font>
      <sz val="9"/>
      <name val="CG Times (WN)"/>
    </font>
    <font>
      <i/>
      <sz val="8"/>
      <name val="CG Times (WN)"/>
    </font>
    <font>
      <sz val="9"/>
      <color indexed="10"/>
      <name val="CG Times (WN)"/>
    </font>
    <font>
      <sz val="8"/>
      <name val="CG Times (WN)"/>
    </font>
    <font>
      <b/>
      <sz val="12"/>
      <name val="Times New Roman"/>
      <family val="1"/>
    </font>
    <font>
      <b/>
      <sz val="12"/>
      <name val="CG Times (WN)"/>
    </font>
    <font>
      <i/>
      <sz val="10"/>
      <name val="CG Times (WN)"/>
    </font>
    <font>
      <sz val="8"/>
      <color indexed="81"/>
      <name val="Tahoma"/>
      <family val="2"/>
    </font>
    <font>
      <b/>
      <sz val="8"/>
      <color indexed="81"/>
      <name val="Tahoma"/>
      <family val="2"/>
    </font>
    <font>
      <sz val="9"/>
      <color indexed="8"/>
      <name val="Arial"/>
      <family val="2"/>
    </font>
    <font>
      <b/>
      <sz val="11"/>
      <name val="Arial"/>
      <family val="2"/>
    </font>
    <font>
      <sz val="9"/>
      <name val="Arial"/>
      <family val="2"/>
    </font>
    <font>
      <sz val="10"/>
      <name val="Arial"/>
      <family val="2"/>
    </font>
    <font>
      <b/>
      <sz val="9"/>
      <name val="Arial"/>
      <family val="2"/>
    </font>
    <font>
      <b/>
      <sz val="10"/>
      <name val="Arial"/>
      <family val="2"/>
    </font>
    <font>
      <i/>
      <sz val="8"/>
      <name val="Arial"/>
      <family val="2"/>
    </font>
    <font>
      <i/>
      <sz val="9"/>
      <name val="Arial"/>
      <family val="2"/>
    </font>
    <font>
      <b/>
      <sz val="12"/>
      <name val="Arial"/>
      <family val="2"/>
    </font>
    <font>
      <b/>
      <vertAlign val="superscript"/>
      <sz val="11"/>
      <name val="Arial"/>
      <family val="2"/>
    </font>
    <font>
      <b/>
      <sz val="12"/>
      <color theme="9"/>
      <name val="Times New Roman"/>
      <family val="1"/>
    </font>
    <font>
      <sz val="11"/>
      <color rgb="FF9C6500"/>
      <name val="Calibri"/>
      <family val="2"/>
      <scheme val="minor"/>
    </font>
    <font>
      <b/>
      <sz val="11"/>
      <color rgb="FF333399"/>
      <name val="Calibri"/>
      <family val="2"/>
    </font>
    <font>
      <sz val="8"/>
      <name val="Arial"/>
      <family val="2"/>
    </font>
    <font>
      <i/>
      <sz val="10"/>
      <name val="Arial"/>
      <family val="2"/>
    </font>
    <font>
      <strike/>
      <sz val="10"/>
      <name val="MS Sans Serif"/>
      <family val="2"/>
    </font>
    <font>
      <sz val="10"/>
      <color rgb="FFFF0000"/>
      <name val="Arial"/>
      <family val="2"/>
    </font>
    <font>
      <b/>
      <sz val="9"/>
      <color theme="0"/>
      <name val="Arial"/>
      <family val="2"/>
    </font>
    <font>
      <b/>
      <sz val="10"/>
      <color theme="0"/>
      <name val="Arial"/>
      <family val="2"/>
    </font>
    <font>
      <u/>
      <sz val="10"/>
      <color indexed="12"/>
      <name val="Arial"/>
      <family val="2"/>
    </font>
    <font>
      <u/>
      <sz val="10"/>
      <color rgb="FF0070C0"/>
      <name val="Arial"/>
      <family val="2"/>
    </font>
    <font>
      <b/>
      <sz val="12"/>
      <color rgb="FF000000"/>
      <name val="Arial"/>
      <family val="2"/>
    </font>
    <font>
      <b/>
      <sz val="10"/>
      <color rgb="FFFFFFFF"/>
      <name val="Arial"/>
      <family val="2"/>
    </font>
    <font>
      <sz val="9"/>
      <color rgb="FF000000"/>
      <name val="Arial"/>
      <family val="2"/>
    </font>
    <font>
      <i/>
      <sz val="9"/>
      <color rgb="FF000000"/>
      <name val="Arial"/>
      <family val="2"/>
    </font>
    <font>
      <sz val="10"/>
      <color rgb="FF1F497D"/>
      <name val="Arial"/>
      <family val="2"/>
    </font>
    <font>
      <b/>
      <sz val="10"/>
      <name val="Arial Narrow"/>
      <family val="2"/>
    </font>
    <font>
      <b/>
      <i/>
      <sz val="10"/>
      <name val="Arial"/>
      <family val="2"/>
    </font>
    <font>
      <b/>
      <sz val="20"/>
      <color rgb="FF0070C0"/>
      <name val="Arial"/>
      <family val="2"/>
    </font>
    <font>
      <u/>
      <sz val="8"/>
      <color theme="10"/>
      <name val="Arial"/>
      <family val="2"/>
    </font>
    <font>
      <vertAlign val="superscript"/>
      <sz val="10"/>
      <name val="Arial"/>
      <family val="2"/>
    </font>
    <font>
      <sz val="11"/>
      <name val="Arial"/>
      <family val="2"/>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5" tint="0.39997558519241921"/>
        <bgColor indexed="64"/>
      </patternFill>
    </fill>
  </fills>
  <borders count="38">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theme="1" tint="0.499984740745262"/>
      </left>
      <right/>
      <top style="thin">
        <color theme="1" tint="0.499984740745262"/>
      </top>
      <bottom style="thin">
        <color indexed="64"/>
      </bottom>
      <diagonal/>
    </border>
    <border>
      <left style="thin">
        <color theme="0"/>
      </left>
      <right style="thin">
        <color theme="0"/>
      </right>
      <top style="thin">
        <color theme="1" tint="0.499984740745262"/>
      </top>
      <bottom style="thin">
        <color indexed="64"/>
      </bottom>
      <diagonal/>
    </border>
    <border>
      <left style="thin">
        <color theme="0"/>
      </left>
      <right style="thin">
        <color theme="1" tint="0.499984740745262"/>
      </right>
      <top style="thin">
        <color theme="1" tint="0.499984740745262"/>
      </top>
      <bottom style="thin">
        <color indexed="64"/>
      </bottom>
      <diagonal/>
    </border>
    <border>
      <left style="thin">
        <color theme="1" tint="0.499984740745262"/>
      </left>
      <right/>
      <top style="thin">
        <color indexed="64"/>
      </top>
      <bottom/>
      <diagonal/>
    </border>
    <border>
      <left style="thin">
        <color theme="0"/>
      </left>
      <right style="thin">
        <color theme="0"/>
      </right>
      <top style="thin">
        <color indexed="64"/>
      </top>
      <bottom/>
      <diagonal/>
    </border>
    <border>
      <left style="thin">
        <color theme="0"/>
      </left>
      <right style="thin">
        <color theme="1" tint="0.499984740745262"/>
      </right>
      <top style="thin">
        <color indexed="64"/>
      </top>
      <bottom/>
      <diagonal/>
    </border>
    <border>
      <left style="thin">
        <color theme="1" tint="0.499984740745262"/>
      </left>
      <right/>
      <top/>
      <bottom style="thin">
        <color theme="0"/>
      </bottom>
      <diagonal/>
    </border>
    <border>
      <left style="thin">
        <color theme="0"/>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top style="thin">
        <color theme="0"/>
      </top>
      <bottom/>
      <diagonal/>
    </border>
    <border>
      <left style="thin">
        <color theme="0"/>
      </left>
      <right style="thin">
        <color theme="0"/>
      </right>
      <top style="thin">
        <color theme="0"/>
      </top>
      <bottom/>
      <diagonal/>
    </border>
    <border>
      <left style="thin">
        <color theme="1" tint="0.499984740745262"/>
      </left>
      <right/>
      <top/>
      <bottom/>
      <diagonal/>
    </border>
    <border>
      <left style="thin">
        <color theme="0"/>
      </left>
      <right style="thin">
        <color theme="0"/>
      </right>
      <top/>
      <bottom/>
      <diagonal/>
    </border>
    <border>
      <left style="thin">
        <color theme="0"/>
      </left>
      <right style="thin">
        <color theme="1" tint="0.499984740745262"/>
      </right>
      <top/>
      <bottom/>
      <diagonal/>
    </border>
    <border>
      <left style="thin">
        <color theme="1" tint="0.499984740745262"/>
      </left>
      <right/>
      <top/>
      <bottom style="thin">
        <color theme="1" tint="0.499984740745262"/>
      </bottom>
      <diagonal/>
    </border>
    <border>
      <left style="thin">
        <color theme="0"/>
      </left>
      <right style="thin">
        <color theme="0"/>
      </right>
      <top/>
      <bottom style="thin">
        <color theme="1" tint="0.499984740745262"/>
      </bottom>
      <diagonal/>
    </border>
    <border>
      <left style="thin">
        <color theme="0"/>
      </left>
      <right style="thin">
        <color theme="1" tint="0.499984740745262"/>
      </right>
      <top/>
      <bottom style="thin">
        <color theme="1" tint="0.49998474074526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
      <left style="thin">
        <color theme="1" tint="0.499984740745262"/>
      </left>
      <right/>
      <top style="thin">
        <color theme="3"/>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1" tint="0.499984740745262"/>
      </right>
      <top style="thin">
        <color theme="3"/>
      </top>
      <bottom style="thin">
        <color theme="3"/>
      </bottom>
      <diagonal/>
    </border>
    <border>
      <left style="thin">
        <color theme="1" tint="0.499984740745262"/>
      </left>
      <right/>
      <top style="thin">
        <color theme="3"/>
      </top>
      <bottom/>
      <diagonal/>
    </border>
    <border>
      <left/>
      <right/>
      <top style="thin">
        <color theme="3"/>
      </top>
      <bottom/>
      <diagonal/>
    </border>
    <border>
      <left style="thin">
        <color theme="0"/>
      </left>
      <right style="thin">
        <color theme="0"/>
      </right>
      <top style="thin">
        <color theme="3"/>
      </top>
      <bottom/>
      <diagonal/>
    </border>
    <border>
      <left style="thin">
        <color theme="0"/>
      </left>
      <right style="thin">
        <color theme="1" tint="0.499984740745262"/>
      </right>
      <top style="thin">
        <color theme="3"/>
      </top>
      <bottom/>
      <diagonal/>
    </border>
  </borders>
  <cellStyleXfs count="8">
    <xf numFmtId="0" fontId="0" fillId="0" borderId="0"/>
    <xf numFmtId="40" fontId="1" fillId="0" borderId="0" applyFont="0" applyFill="0" applyBorder="0" applyAlignment="0" applyProtection="0"/>
    <xf numFmtId="9" fontId="1" fillId="0" borderId="0" applyFont="0" applyFill="0" applyBorder="0" applyAlignment="0" applyProtection="0"/>
    <xf numFmtId="0" fontId="25" fillId="5" borderId="0" applyNumberFormat="0" applyBorder="0" applyAlignment="0" applyProtection="0"/>
    <xf numFmtId="0" fontId="1" fillId="0" borderId="0"/>
    <xf numFmtId="0" fontId="33" fillId="0" borderId="0" applyNumberFormat="0" applyFill="0" applyBorder="0" applyAlignment="0" applyProtection="0">
      <alignment vertical="top"/>
      <protection locked="0"/>
    </xf>
    <xf numFmtId="0" fontId="17" fillId="0" borderId="0"/>
    <xf numFmtId="0" fontId="17" fillId="0" borderId="0"/>
  </cellStyleXfs>
  <cellXfs count="208">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Continuous" vertical="center"/>
    </xf>
    <xf numFmtId="0" fontId="2" fillId="0" borderId="1" xfId="0" applyFont="1" applyBorder="1" applyAlignment="1">
      <alignment horizontal="centerContinuous"/>
    </xf>
    <xf numFmtId="165" fontId="2" fillId="0" borderId="2" xfId="0" applyNumberFormat="1" applyFont="1" applyBorder="1"/>
    <xf numFmtId="164" fontId="2" fillId="0" borderId="2" xfId="0" applyNumberFormat="1" applyFont="1" applyBorder="1"/>
    <xf numFmtId="0" fontId="5" fillId="0" borderId="3" xfId="0" applyFont="1" applyBorder="1" applyAlignment="1">
      <alignment horizontal="centerContinuous" vertical="center" wrapText="1"/>
    </xf>
    <xf numFmtId="164" fontId="2" fillId="2" borderId="2" xfId="0" applyNumberFormat="1" applyFont="1" applyFill="1" applyBorder="1"/>
    <xf numFmtId="164" fontId="2" fillId="2" borderId="2" xfId="0" applyNumberFormat="1" applyFont="1" applyFill="1" applyBorder="1" applyAlignment="1">
      <alignment horizontal="right"/>
    </xf>
    <xf numFmtId="165" fontId="2" fillId="2" borderId="2" xfId="0" applyNumberFormat="1" applyFont="1" applyFill="1" applyBorder="1"/>
    <xf numFmtId="164" fontId="2" fillId="3" borderId="2" xfId="0" applyNumberFormat="1" applyFont="1" applyFill="1" applyBorder="1" applyAlignment="1">
      <alignment horizontal="right"/>
    </xf>
    <xf numFmtId="165" fontId="2" fillId="3" borderId="2" xfId="0" applyNumberFormat="1" applyFont="1" applyFill="1" applyBorder="1"/>
    <xf numFmtId="164" fontId="2" fillId="3" borderId="2" xfId="0" applyNumberFormat="1" applyFont="1" applyFill="1" applyBorder="1"/>
    <xf numFmtId="0" fontId="2" fillId="0" borderId="2" xfId="0" quotePrefix="1" applyFont="1" applyBorder="1" applyAlignment="1">
      <alignment horizontal="center"/>
    </xf>
    <xf numFmtId="0" fontId="4" fillId="0" borderId="4" xfId="0" applyFont="1" applyBorder="1" applyAlignment="1">
      <alignment horizontal="center" vertical="center" wrapText="1"/>
    </xf>
    <xf numFmtId="0" fontId="4" fillId="0" borderId="5" xfId="0" quotePrefix="1" applyFont="1" applyBorder="1" applyAlignment="1">
      <alignment horizontal="center" vertical="center" wrapText="1"/>
    </xf>
    <xf numFmtId="164" fontId="2" fillId="3" borderId="4" xfId="0" applyNumberFormat="1" applyFont="1" applyFill="1" applyBorder="1" applyAlignment="1">
      <alignment horizontal="right"/>
    </xf>
    <xf numFmtId="165" fontId="2" fillId="0" borderId="4" xfId="0" applyNumberFormat="1" applyFont="1" applyBorder="1"/>
    <xf numFmtId="164" fontId="2" fillId="0" borderId="4" xfId="0" applyNumberFormat="1" applyFont="1" applyBorder="1"/>
    <xf numFmtId="0" fontId="2" fillId="0" borderId="4" xfId="0" quotePrefix="1" applyFont="1" applyBorder="1" applyAlignment="1">
      <alignment horizontal="center"/>
    </xf>
    <xf numFmtId="0" fontId="5" fillId="0" borderId="0" xfId="0" applyFont="1"/>
    <xf numFmtId="0" fontId="2" fillId="0" borderId="0" xfId="0" applyFont="1" applyFill="1"/>
    <xf numFmtId="164" fontId="2" fillId="0" borderId="4" xfId="0" applyNumberFormat="1" applyFont="1" applyFill="1" applyBorder="1"/>
    <xf numFmtId="165" fontId="2" fillId="0" borderId="4" xfId="0" applyNumberFormat="1" applyFont="1" applyFill="1" applyBorder="1"/>
    <xf numFmtId="164" fontId="2" fillId="0" borderId="2" xfId="0" applyNumberFormat="1" applyFont="1" applyFill="1" applyBorder="1"/>
    <xf numFmtId="165" fontId="2" fillId="0" borderId="2" xfId="0" applyNumberFormat="1" applyFont="1" applyFill="1" applyBorder="1"/>
    <xf numFmtId="0" fontId="6" fillId="0" borderId="0" xfId="0" quotePrefix="1" applyFont="1" applyAlignment="1">
      <alignment horizontal="left"/>
    </xf>
    <xf numFmtId="0" fontId="2" fillId="0" borderId="0" xfId="0" applyFont="1" applyFill="1" applyBorder="1"/>
    <xf numFmtId="164" fontId="2" fillId="0" borderId="8" xfId="0" applyNumberFormat="1" applyFont="1" applyFill="1" applyBorder="1" applyAlignment="1">
      <alignment horizontal="right"/>
    </xf>
    <xf numFmtId="3" fontId="8" fillId="0" borderId="0" xfId="0" applyNumberFormat="1" applyFont="1"/>
    <xf numFmtId="0" fontId="9" fillId="0" borderId="0" xfId="0" applyFont="1" applyAlignment="1">
      <alignment horizontal="left"/>
    </xf>
    <xf numFmtId="3" fontId="2" fillId="0" borderId="0" xfId="0" applyNumberFormat="1" applyFont="1"/>
    <xf numFmtId="0" fontId="10" fillId="0" borderId="0" xfId="0" quotePrefix="1" applyFont="1" applyAlignment="1">
      <alignment horizontal="left"/>
    </xf>
    <xf numFmtId="0" fontId="4" fillId="0" borderId="6" xfId="0"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164" fontId="2" fillId="0" borderId="5" xfId="0" applyNumberFormat="1" applyFont="1" applyFill="1" applyBorder="1" applyAlignment="1">
      <alignment horizontal="right"/>
    </xf>
    <xf numFmtId="0" fontId="6" fillId="0" borderId="0" xfId="0" applyFont="1" applyAlignment="1">
      <alignment horizontal="left"/>
    </xf>
    <xf numFmtId="0" fontId="0" fillId="2" borderId="2" xfId="0" applyFill="1" applyBorder="1"/>
    <xf numFmtId="0" fontId="6" fillId="0" borderId="2" xfId="0" applyFont="1" applyBorder="1" applyAlignment="1">
      <alignment horizontal="left"/>
    </xf>
    <xf numFmtId="0" fontId="2" fillId="0" borderId="2" xfId="0" applyFont="1" applyBorder="1"/>
    <xf numFmtId="0" fontId="2" fillId="0" borderId="2" xfId="0" applyFont="1" applyBorder="1" applyAlignment="1">
      <alignment horizontal="center"/>
    </xf>
    <xf numFmtId="0" fontId="0" fillId="0" borderId="2" xfId="0" applyBorder="1"/>
    <xf numFmtId="0" fontId="0" fillId="0" borderId="4" xfId="0" applyBorder="1"/>
    <xf numFmtId="0" fontId="0" fillId="0" borderId="2" xfId="0" applyFill="1" applyBorder="1"/>
    <xf numFmtId="0" fontId="2" fillId="2" borderId="2" xfId="0" applyFont="1" applyFill="1" applyBorder="1" applyAlignment="1">
      <alignment horizontal="center"/>
    </xf>
    <xf numFmtId="0" fontId="2" fillId="2" borderId="2" xfId="0" applyFont="1" applyFill="1" applyBorder="1"/>
    <xf numFmtId="0" fontId="6" fillId="2" borderId="2" xfId="0" applyFont="1" applyFill="1" applyBorder="1" applyAlignment="1">
      <alignment horizontal="left"/>
    </xf>
    <xf numFmtId="164" fontId="2" fillId="3" borderId="2" xfId="0" applyNumberFormat="1" applyFont="1" applyFill="1" applyBorder="1" applyAlignment="1"/>
    <xf numFmtId="164" fontId="2" fillId="0" borderId="2" xfId="0" applyNumberFormat="1" applyFont="1" applyBorder="1" applyAlignment="1"/>
    <xf numFmtId="165" fontId="2" fillId="3" borderId="2" xfId="0" applyNumberFormat="1" applyFont="1" applyFill="1" applyBorder="1" applyAlignment="1"/>
    <xf numFmtId="169" fontId="11" fillId="0" borderId="0" xfId="0" applyNumberFormat="1" applyFont="1"/>
    <xf numFmtId="0" fontId="11" fillId="0" borderId="0" xfId="0" applyFont="1"/>
    <xf numFmtId="168" fontId="11" fillId="0" borderId="0" xfId="0" applyNumberFormat="1" applyFont="1"/>
    <xf numFmtId="0" fontId="2" fillId="0" borderId="4" xfId="0" applyFont="1" applyBorder="1"/>
    <xf numFmtId="0" fontId="2" fillId="0" borderId="0" xfId="0" applyFont="1" applyBorder="1" applyAlignment="1">
      <alignment horizontal="center"/>
    </xf>
    <xf numFmtId="0" fontId="8" fillId="0" borderId="0" xfId="0" applyFont="1" applyAlignment="1">
      <alignment horizontal="left"/>
    </xf>
    <xf numFmtId="164" fontId="0" fillId="0" borderId="0" xfId="0" applyNumberFormat="1"/>
    <xf numFmtId="164" fontId="2" fillId="0" borderId="0" xfId="0" applyNumberFormat="1" applyFont="1"/>
    <xf numFmtId="3" fontId="14" fillId="0" borderId="0" xfId="0" applyNumberFormat="1" applyFont="1" applyFill="1" applyBorder="1" applyAlignment="1"/>
    <xf numFmtId="3" fontId="14" fillId="4" borderId="0" xfId="0" applyNumberFormat="1" applyFont="1" applyFill="1" applyBorder="1" applyAlignment="1"/>
    <xf numFmtId="0" fontId="4" fillId="0" borderId="4" xfId="0" quotePrefix="1" applyFont="1" applyBorder="1" applyAlignment="1">
      <alignment horizontal="center" vertical="center" wrapText="1"/>
    </xf>
    <xf numFmtId="0" fontId="17" fillId="0" borderId="0" xfId="0" applyFont="1"/>
    <xf numFmtId="0" fontId="2" fillId="0" borderId="0" xfId="0" applyFont="1" applyBorder="1"/>
    <xf numFmtId="0" fontId="4" fillId="0" borderId="7" xfId="0" quotePrefix="1" applyFont="1" applyBorder="1" applyAlignment="1">
      <alignment horizontal="center" vertical="center" wrapText="1"/>
    </xf>
    <xf numFmtId="0" fontId="5" fillId="0" borderId="7" xfId="0" applyFont="1" applyBorder="1" applyAlignment="1">
      <alignment horizontal="centerContinuous" vertical="center" wrapText="1"/>
    </xf>
    <xf numFmtId="168" fontId="2" fillId="0" borderId="0" xfId="0" applyNumberFormat="1" applyFont="1"/>
    <xf numFmtId="171" fontId="2" fillId="0" borderId="0" xfId="0" applyNumberFormat="1" applyFont="1"/>
    <xf numFmtId="0" fontId="2" fillId="0" borderId="0" xfId="0" applyFont="1"/>
    <xf numFmtId="0" fontId="2" fillId="0" borderId="0" xfId="0" applyFont="1" applyAlignment="1"/>
    <xf numFmtId="164" fontId="2" fillId="0" borderId="0" xfId="0" applyNumberFormat="1" applyFont="1" applyAlignment="1"/>
    <xf numFmtId="164" fontId="5" fillId="0" borderId="0" xfId="0" applyNumberFormat="1" applyFont="1" applyAlignment="1"/>
    <xf numFmtId="167" fontId="2" fillId="0" borderId="0" xfId="2" applyNumberFormat="1" applyFont="1"/>
    <xf numFmtId="167" fontId="2" fillId="0" borderId="0" xfId="2" applyNumberFormat="1" applyFont="1" applyAlignment="1"/>
    <xf numFmtId="167" fontId="5" fillId="0" borderId="0" xfId="2" applyNumberFormat="1" applyFont="1" applyAlignment="1"/>
    <xf numFmtId="38" fontId="2" fillId="0" borderId="0" xfId="1" applyNumberFormat="1" applyFont="1"/>
    <xf numFmtId="38" fontId="2" fillId="0" borderId="0" xfId="0" applyNumberFormat="1" applyFont="1"/>
    <xf numFmtId="0" fontId="1" fillId="0" borderId="0" xfId="4" applyFont="1" applyFill="1" applyBorder="1"/>
    <xf numFmtId="0" fontId="26" fillId="0" borderId="0" xfId="3" applyFont="1" applyFill="1" applyBorder="1" applyAlignment="1">
      <alignment vertical="center" wrapText="1"/>
    </xf>
    <xf numFmtId="0" fontId="3" fillId="0" borderId="0" xfId="4" applyFont="1"/>
    <xf numFmtId="0" fontId="17" fillId="0" borderId="0" xfId="4" applyFont="1"/>
    <xf numFmtId="0" fontId="16" fillId="0" borderId="0" xfId="4" applyFont="1"/>
    <xf numFmtId="0" fontId="17" fillId="0" borderId="0" xfId="4" applyFont="1" applyBorder="1"/>
    <xf numFmtId="0" fontId="16" fillId="0" borderId="0" xfId="0" applyFont="1"/>
    <xf numFmtId="0" fontId="17" fillId="0" borderId="2" xfId="0" applyFont="1" applyBorder="1" applyAlignment="1">
      <alignment horizontal="center"/>
    </xf>
    <xf numFmtId="0" fontId="17" fillId="0" borderId="0" xfId="0" applyFont="1" applyAlignment="1"/>
    <xf numFmtId="0" fontId="17" fillId="0" borderId="7" xfId="0" applyFont="1" applyBorder="1" applyAlignment="1">
      <alignment horizontal="center"/>
    </xf>
    <xf numFmtId="0" fontId="1" fillId="0" borderId="0" xfId="4" applyFont="1"/>
    <xf numFmtId="0" fontId="1" fillId="0" borderId="0" xfId="4" applyFont="1" applyBorder="1"/>
    <xf numFmtId="0" fontId="29" fillId="0" borderId="0" xfId="4" applyFont="1" applyAlignment="1"/>
    <xf numFmtId="0" fontId="17" fillId="0" borderId="2" xfId="0" quotePrefix="1" applyFont="1" applyBorder="1" applyAlignment="1">
      <alignment horizontal="center"/>
    </xf>
    <xf numFmtId="164" fontId="17" fillId="0" borderId="2" xfId="0" applyNumberFormat="1" applyFont="1" applyBorder="1" applyAlignment="1"/>
    <xf numFmtId="164" fontId="17" fillId="0" borderId="0" xfId="0" applyNumberFormat="1" applyFont="1"/>
    <xf numFmtId="164" fontId="17" fillId="0" borderId="2" xfId="0" applyNumberFormat="1" applyFont="1" applyBorder="1"/>
    <xf numFmtId="171" fontId="17" fillId="0" borderId="0" xfId="0" applyNumberFormat="1" applyFont="1"/>
    <xf numFmtId="0" fontId="16" fillId="0" borderId="0" xfId="0" applyFont="1" applyAlignment="1"/>
    <xf numFmtId="0" fontId="16" fillId="0" borderId="0" xfId="4" applyFont="1" applyAlignment="1"/>
    <xf numFmtId="0" fontId="1" fillId="0" borderId="0" xfId="4" applyBorder="1"/>
    <xf numFmtId="0" fontId="30" fillId="0" borderId="0" xfId="0" applyFont="1"/>
    <xf numFmtId="0" fontId="16" fillId="0" borderId="0" xfId="0" applyFont="1" applyFill="1" applyBorder="1" applyAlignment="1">
      <alignment vertical="center"/>
    </xf>
    <xf numFmtId="164" fontId="17" fillId="0" borderId="7" xfId="0" applyNumberFormat="1" applyFont="1" applyBorder="1"/>
    <xf numFmtId="0" fontId="21" fillId="0" borderId="6" xfId="0" quotePrefix="1" applyFont="1" applyBorder="1" applyAlignment="1">
      <alignment horizontal="center" vertical="center" wrapText="1"/>
    </xf>
    <xf numFmtId="0" fontId="16" fillId="0" borderId="6" xfId="0" applyFont="1" applyBorder="1" applyAlignment="1">
      <alignment horizontal="centerContinuous" vertical="center" wrapText="1"/>
    </xf>
    <xf numFmtId="0" fontId="15" fillId="0" borderId="0" xfId="4" quotePrefix="1" applyFont="1" applyAlignment="1"/>
    <xf numFmtId="0" fontId="15" fillId="0" borderId="0" xfId="4" quotePrefix="1" applyFont="1" applyAlignment="1">
      <alignment horizontal="left"/>
    </xf>
    <xf numFmtId="0" fontId="17" fillId="0" borderId="0" xfId="4" applyFont="1" applyAlignment="1"/>
    <xf numFmtId="0" fontId="17" fillId="0" borderId="6" xfId="4" applyFont="1" applyBorder="1" applyAlignment="1">
      <alignment horizontal="center"/>
    </xf>
    <xf numFmtId="3" fontId="17" fillId="0" borderId="9" xfId="4" applyNumberFormat="1" applyFont="1" applyBorder="1" applyAlignment="1">
      <alignment horizontal="center"/>
    </xf>
    <xf numFmtId="170" fontId="17" fillId="0" borderId="2" xfId="4" applyNumberFormat="1" applyFont="1" applyBorder="1" applyAlignment="1">
      <alignment horizontal="center"/>
    </xf>
    <xf numFmtId="0" fontId="17" fillId="0" borderId="2" xfId="4" applyFont="1" applyBorder="1" applyAlignment="1">
      <alignment horizontal="center"/>
    </xf>
    <xf numFmtId="170" fontId="16" fillId="0" borderId="2" xfId="4" applyNumberFormat="1" applyFont="1" applyBorder="1" applyAlignment="1">
      <alignment horizontal="center"/>
    </xf>
    <xf numFmtId="0" fontId="19" fillId="0" borderId="0" xfId="4" applyFont="1" applyAlignment="1"/>
    <xf numFmtId="0" fontId="30" fillId="0" borderId="0" xfId="4" applyFont="1"/>
    <xf numFmtId="49" fontId="28" fillId="0" borderId="27" xfId="0" applyNumberFormat="1" applyFont="1" applyBorder="1"/>
    <xf numFmtId="49" fontId="17" fillId="0" borderId="28" xfId="0" applyNumberFormat="1" applyFont="1" applyBorder="1"/>
    <xf numFmtId="49" fontId="34" fillId="0" borderId="28" xfId="5" applyNumberFormat="1" applyFont="1" applyBorder="1" applyAlignment="1" applyProtection="1">
      <alignment vertical="center"/>
    </xf>
    <xf numFmtId="49" fontId="35" fillId="0" borderId="28" xfId="0" applyNumberFormat="1" applyFont="1" applyBorder="1" applyAlignment="1">
      <alignment vertical="center"/>
    </xf>
    <xf numFmtId="49" fontId="32" fillId="8" borderId="28" xfId="0" applyNumberFormat="1" applyFont="1" applyFill="1" applyBorder="1" applyAlignment="1">
      <alignment vertical="center"/>
    </xf>
    <xf numFmtId="49" fontId="19" fillId="0" borderId="28" xfId="0" applyNumberFormat="1" applyFont="1" applyBorder="1" applyAlignment="1">
      <alignment vertical="center"/>
    </xf>
    <xf numFmtId="49" fontId="16" fillId="0" borderId="28" xfId="0" applyNumberFormat="1" applyFont="1" applyBorder="1" applyAlignment="1"/>
    <xf numFmtId="49" fontId="36" fillId="8" borderId="28" xfId="0" applyNumberFormat="1" applyFont="1" applyFill="1" applyBorder="1" applyAlignment="1">
      <alignment horizontal="left" vertical="center"/>
    </xf>
    <xf numFmtId="49" fontId="37" fillId="0" borderId="28" xfId="0" applyNumberFormat="1" applyFont="1" applyBorder="1" applyAlignment="1">
      <alignment horizontal="justify" vertical="center"/>
    </xf>
    <xf numFmtId="49" fontId="27" fillId="0" borderId="29" xfId="0" applyNumberFormat="1" applyFont="1" applyBorder="1" applyAlignment="1">
      <alignment wrapText="1"/>
    </xf>
    <xf numFmtId="0" fontId="31" fillId="8" borderId="10" xfId="0" applyFont="1" applyFill="1" applyBorder="1" applyAlignment="1">
      <alignment horizontal="center" vertical="center"/>
    </xf>
    <xf numFmtId="0" fontId="16" fillId="0" borderId="0" xfId="4" applyFont="1" applyAlignment="1">
      <alignment vertical="center"/>
    </xf>
    <xf numFmtId="0" fontId="18" fillId="0" borderId="0" xfId="0" applyFont="1" applyAlignment="1">
      <alignment vertical="center"/>
    </xf>
    <xf numFmtId="0" fontId="16" fillId="0" borderId="0" xfId="0" applyFont="1" applyAlignment="1">
      <alignment horizontal="left" vertical="center"/>
    </xf>
    <xf numFmtId="0" fontId="16" fillId="0" borderId="0" xfId="0" quotePrefix="1" applyFont="1" applyBorder="1" applyAlignment="1">
      <alignment horizontal="left" vertical="center"/>
    </xf>
    <xf numFmtId="0" fontId="17" fillId="0" borderId="0" xfId="0" applyFont="1" applyAlignment="1">
      <alignment vertical="center"/>
    </xf>
    <xf numFmtId="0" fontId="16" fillId="0" borderId="0" xfId="0" applyFont="1" applyAlignment="1">
      <alignment vertical="center"/>
    </xf>
    <xf numFmtId="0" fontId="26" fillId="0" borderId="30" xfId="3" applyFont="1" applyFill="1" applyBorder="1" applyAlignment="1">
      <alignment vertical="center" wrapText="1"/>
    </xf>
    <xf numFmtId="0" fontId="15" fillId="0" borderId="0" xfId="4" quotePrefix="1" applyFont="1" applyAlignment="1">
      <alignment vertical="center"/>
    </xf>
    <xf numFmtId="167" fontId="39" fillId="0" borderId="0" xfId="2" applyNumberFormat="1" applyFont="1" applyFill="1" applyBorder="1"/>
    <xf numFmtId="0" fontId="40" fillId="0" borderId="0" xfId="6" applyFont="1" applyBorder="1"/>
    <xf numFmtId="3" fontId="17" fillId="0" borderId="6" xfId="0" applyNumberFormat="1" applyFont="1" applyBorder="1"/>
    <xf numFmtId="0" fontId="22" fillId="0" borderId="0" xfId="4" applyFont="1" applyAlignment="1"/>
    <xf numFmtId="0" fontId="32" fillId="8" borderId="11" xfId="0" applyFont="1" applyFill="1" applyBorder="1" applyAlignment="1">
      <alignment horizontal="center" vertical="center"/>
    </xf>
    <xf numFmtId="0" fontId="32" fillId="8" borderId="12" xfId="0" applyFont="1" applyFill="1" applyBorder="1" applyAlignment="1">
      <alignment horizontal="center" vertical="center"/>
    </xf>
    <xf numFmtId="0" fontId="19" fillId="6" borderId="13" xfId="0" applyFont="1" applyFill="1" applyBorder="1" applyAlignment="1">
      <alignment vertical="center"/>
    </xf>
    <xf numFmtId="0" fontId="17" fillId="6" borderId="14" xfId="0" applyFont="1" applyFill="1" applyBorder="1" applyAlignment="1">
      <alignment horizontal="center" vertical="center"/>
    </xf>
    <xf numFmtId="0" fontId="19" fillId="6" borderId="14" xfId="0" applyFont="1" applyFill="1" applyBorder="1" applyAlignment="1">
      <alignment horizontal="center" vertical="center"/>
    </xf>
    <xf numFmtId="0" fontId="19" fillId="6" borderId="15" xfId="0" applyFont="1" applyFill="1" applyBorder="1" applyAlignment="1">
      <alignment horizontal="center" vertical="center"/>
    </xf>
    <xf numFmtId="0" fontId="17" fillId="7" borderId="19" xfId="0" quotePrefix="1" applyFont="1" applyFill="1" applyBorder="1" applyAlignment="1">
      <alignment horizontal="left" vertical="center"/>
    </xf>
    <xf numFmtId="166" fontId="17" fillId="7" borderId="20" xfId="0" applyNumberFormat="1" applyFont="1" applyFill="1" applyBorder="1" applyAlignment="1">
      <alignment horizontal="right" vertical="center"/>
    </xf>
    <xf numFmtId="0" fontId="17" fillId="7" borderId="21" xfId="0" applyFont="1" applyFill="1" applyBorder="1" applyAlignment="1">
      <alignment vertical="center"/>
    </xf>
    <xf numFmtId="172" fontId="17" fillId="7" borderId="22" xfId="2" applyNumberFormat="1" applyFont="1" applyFill="1" applyBorder="1" applyAlignment="1">
      <alignment horizontal="center" vertical="center"/>
    </xf>
    <xf numFmtId="172" fontId="19" fillId="7" borderId="23" xfId="2" applyNumberFormat="1" applyFont="1" applyFill="1" applyBorder="1" applyAlignment="1">
      <alignment horizontal="center" vertical="center"/>
    </xf>
    <xf numFmtId="0" fontId="28" fillId="0" borderId="21" xfId="0" quotePrefix="1" applyFont="1" applyBorder="1" applyAlignment="1">
      <alignment horizontal="left" vertical="center"/>
    </xf>
    <xf numFmtId="172" fontId="28" fillId="0" borderId="22" xfId="2" applyNumberFormat="1" applyFont="1" applyBorder="1" applyAlignment="1">
      <alignment horizontal="center" vertical="center"/>
    </xf>
    <xf numFmtId="172" fontId="41" fillId="0" borderId="23" xfId="2" applyNumberFormat="1" applyFont="1" applyBorder="1" applyAlignment="1">
      <alignment horizontal="center" vertical="center"/>
    </xf>
    <xf numFmtId="0" fontId="17" fillId="7" borderId="21" xfId="0" quotePrefix="1" applyFont="1" applyFill="1" applyBorder="1" applyAlignment="1">
      <alignment horizontal="left" vertical="center"/>
    </xf>
    <xf numFmtId="0" fontId="17" fillId="0" borderId="21" xfId="0" quotePrefix="1" applyFont="1" applyBorder="1" applyAlignment="1">
      <alignment horizontal="left" vertical="center"/>
    </xf>
    <xf numFmtId="172" fontId="17" fillId="0" borderId="22" xfId="2" applyNumberFormat="1" applyFont="1" applyBorder="1" applyAlignment="1">
      <alignment horizontal="center" vertical="center"/>
    </xf>
    <xf numFmtId="172" fontId="19" fillId="0" borderId="23" xfId="2" applyNumberFormat="1" applyFont="1" applyBorder="1" applyAlignment="1">
      <alignment horizontal="center" vertical="center"/>
    </xf>
    <xf numFmtId="0" fontId="17" fillId="0" borderId="24" xfId="0" quotePrefix="1" applyFont="1" applyBorder="1" applyAlignment="1">
      <alignment horizontal="left" vertical="center"/>
    </xf>
    <xf numFmtId="172" fontId="17" fillId="0" borderId="25" xfId="2" applyNumberFormat="1" applyFont="1" applyBorder="1" applyAlignment="1">
      <alignment horizontal="center" vertical="center"/>
    </xf>
    <xf numFmtId="172" fontId="19" fillId="0" borderId="26" xfId="2" applyNumberFormat="1" applyFont="1" applyBorder="1" applyAlignment="1">
      <alignment horizontal="center" vertical="center"/>
    </xf>
    <xf numFmtId="49" fontId="42" fillId="0" borderId="28" xfId="0" applyNumberFormat="1" applyFont="1" applyBorder="1" applyAlignment="1">
      <alignment horizontal="center" vertical="center" wrapText="1"/>
    </xf>
    <xf numFmtId="0" fontId="1" fillId="0" borderId="0" xfId="4" applyBorder="1" applyAlignment="1">
      <alignment vertical="center"/>
    </xf>
    <xf numFmtId="49" fontId="19" fillId="0" borderId="28" xfId="0" applyNumberFormat="1" applyFont="1" applyBorder="1" applyAlignment="1">
      <alignment horizontal="left" vertical="center"/>
    </xf>
    <xf numFmtId="49" fontId="17" fillId="0" borderId="28" xfId="0" applyNumberFormat="1" applyFont="1" applyBorder="1" applyAlignment="1">
      <alignment horizontal="left" vertical="center" wrapText="1"/>
    </xf>
    <xf numFmtId="49" fontId="43" fillId="0" borderId="0" xfId="5" applyNumberFormat="1" applyFont="1" applyAlignment="1" applyProtection="1">
      <alignment horizontal="center"/>
    </xf>
    <xf numFmtId="170" fontId="16" fillId="0" borderId="7" xfId="4" applyNumberFormat="1" applyFont="1" applyBorder="1" applyAlignment="1">
      <alignment horizontal="center"/>
    </xf>
    <xf numFmtId="0" fontId="17" fillId="0" borderId="6" xfId="0" applyFont="1" applyBorder="1" applyAlignment="1">
      <alignment horizontal="left"/>
    </xf>
    <xf numFmtId="0" fontId="17" fillId="0" borderId="6" xfId="0" applyFont="1" applyBorder="1" applyAlignment="1">
      <alignment horizontal="left" wrapText="1"/>
    </xf>
    <xf numFmtId="0" fontId="17" fillId="0" borderId="3" xfId="0" applyFont="1" applyBorder="1" applyAlignment="1"/>
    <xf numFmtId="0" fontId="16" fillId="0" borderId="2" xfId="4" applyFont="1" applyBorder="1" applyAlignment="1">
      <alignment horizontal="center"/>
    </xf>
    <xf numFmtId="0" fontId="17" fillId="0" borderId="7" xfId="4" applyFont="1" applyBorder="1" applyAlignment="1">
      <alignment horizontal="center"/>
    </xf>
    <xf numFmtId="167" fontId="17" fillId="0" borderId="6" xfId="2" applyNumberFormat="1" applyFont="1" applyBorder="1"/>
    <xf numFmtId="0" fontId="22" fillId="0" borderId="0" xfId="0" applyFont="1" applyAlignment="1">
      <alignment vertical="center"/>
    </xf>
    <xf numFmtId="0" fontId="20" fillId="0" borderId="0" xfId="0" applyFont="1" applyAlignment="1">
      <alignment horizontal="right"/>
    </xf>
    <xf numFmtId="173" fontId="20" fillId="0" borderId="0" xfId="0" applyNumberFormat="1" applyFont="1" applyAlignment="1">
      <alignment horizontal="right" vertical="center"/>
    </xf>
    <xf numFmtId="0" fontId="1" fillId="0" borderId="0" xfId="0" applyFont="1"/>
    <xf numFmtId="172" fontId="17" fillId="0" borderId="22" xfId="2" applyNumberFormat="1" applyFont="1" applyFill="1" applyBorder="1" applyAlignment="1">
      <alignment horizontal="center" vertical="center"/>
    </xf>
    <xf numFmtId="0" fontId="18" fillId="0" borderId="0" xfId="4" applyFont="1" applyAlignment="1">
      <alignment vertical="center"/>
    </xf>
    <xf numFmtId="0" fontId="17" fillId="9" borderId="16" xfId="0" quotePrefix="1" applyFont="1" applyFill="1" applyBorder="1" applyAlignment="1">
      <alignment horizontal="left" vertical="center"/>
    </xf>
    <xf numFmtId="166" fontId="17" fillId="9" borderId="17" xfId="0" applyNumberFormat="1" applyFont="1" applyFill="1" applyBorder="1" applyAlignment="1">
      <alignment horizontal="right" vertical="center"/>
    </xf>
    <xf numFmtId="166" fontId="19" fillId="9" borderId="18" xfId="0" applyNumberFormat="1" applyFont="1" applyFill="1" applyBorder="1" applyAlignment="1">
      <alignment horizontal="right" vertical="center"/>
    </xf>
    <xf numFmtId="166" fontId="17" fillId="7" borderId="22" xfId="0" applyNumberFormat="1" applyFont="1" applyFill="1" applyBorder="1" applyAlignment="1">
      <alignment horizontal="right" vertical="center"/>
    </xf>
    <xf numFmtId="166" fontId="19" fillId="7" borderId="23" xfId="0" applyNumberFormat="1" applyFont="1" applyFill="1" applyBorder="1" applyAlignment="1">
      <alignment horizontal="right" vertical="center"/>
    </xf>
    <xf numFmtId="0" fontId="19" fillId="0" borderId="31" xfId="0" quotePrefix="1" applyFont="1" applyBorder="1" applyAlignment="1">
      <alignment horizontal="left" vertical="center"/>
    </xf>
    <xf numFmtId="172" fontId="17" fillId="0" borderId="32" xfId="2" applyNumberFormat="1" applyFont="1" applyFill="1" applyBorder="1" applyAlignment="1">
      <alignment horizontal="right" vertical="center" indent="1"/>
    </xf>
    <xf numFmtId="172" fontId="19" fillId="0" borderId="33" xfId="2" applyNumberFormat="1" applyFont="1" applyFill="1" applyBorder="1" applyAlignment="1">
      <alignment horizontal="right" vertical="center" indent="1"/>
    </xf>
    <xf numFmtId="0" fontId="19" fillId="7" borderId="21" xfId="0" quotePrefix="1" applyFont="1" applyFill="1" applyBorder="1" applyAlignment="1">
      <alignment horizontal="left" vertical="center" wrapText="1"/>
    </xf>
    <xf numFmtId="164" fontId="17" fillId="7" borderId="22" xfId="0" applyNumberFormat="1" applyFont="1" applyFill="1" applyBorder="1" applyAlignment="1">
      <alignment vertical="center"/>
    </xf>
    <xf numFmtId="164" fontId="19" fillId="7" borderId="23" xfId="0" applyNumberFormat="1" applyFont="1" applyFill="1" applyBorder="1" applyAlignment="1">
      <alignment vertical="center"/>
    </xf>
    <xf numFmtId="0" fontId="19" fillId="6" borderId="34" xfId="0" quotePrefix="1" applyFont="1" applyFill="1" applyBorder="1" applyAlignment="1">
      <alignment horizontal="left" vertical="center"/>
    </xf>
    <xf numFmtId="0" fontId="17" fillId="0" borderId="35" xfId="0" applyFont="1" applyBorder="1"/>
    <xf numFmtId="0" fontId="19" fillId="6" borderId="36" xfId="0" applyFont="1" applyFill="1" applyBorder="1" applyAlignment="1">
      <alignment horizontal="center" vertical="center"/>
    </xf>
    <xf numFmtId="0" fontId="19" fillId="6" borderId="37" xfId="0" applyFont="1" applyFill="1" applyBorder="1" applyAlignment="1">
      <alignment horizontal="center" vertical="center"/>
    </xf>
    <xf numFmtId="0" fontId="17" fillId="6" borderId="36" xfId="0" applyFont="1" applyFill="1" applyBorder="1" applyAlignment="1">
      <alignment horizontal="center" vertical="center"/>
    </xf>
    <xf numFmtId="0" fontId="1" fillId="0" borderId="35" xfId="0" applyFont="1" applyBorder="1"/>
    <xf numFmtId="0" fontId="41" fillId="0" borderId="2" xfId="4" applyFont="1" applyBorder="1" applyAlignment="1">
      <alignment horizontal="center"/>
    </xf>
    <xf numFmtId="170" fontId="41" fillId="0" borderId="2" xfId="4" applyNumberFormat="1" applyFont="1" applyBorder="1" applyAlignment="1">
      <alignment horizontal="center"/>
    </xf>
    <xf numFmtId="0" fontId="15" fillId="0" borderId="0" xfId="4" applyFont="1" applyAlignment="1"/>
    <xf numFmtId="0" fontId="15" fillId="0" borderId="0" xfId="0" applyFont="1" applyAlignment="1">
      <alignment horizontal="left" vertical="center"/>
    </xf>
    <xf numFmtId="0" fontId="19" fillId="0" borderId="3" xfId="0" applyFont="1" applyBorder="1" applyAlignment="1">
      <alignment horizontal="left"/>
    </xf>
    <xf numFmtId="0" fontId="19" fillId="0" borderId="6" xfId="0" applyFont="1" applyBorder="1"/>
    <xf numFmtId="0" fontId="15" fillId="0" borderId="0" xfId="0" applyFont="1" applyAlignment="1">
      <alignment vertical="center"/>
    </xf>
    <xf numFmtId="0" fontId="17" fillId="0" borderId="4" xfId="4" applyFont="1" applyBorder="1" applyAlignment="1">
      <alignment horizontal="center"/>
    </xf>
    <xf numFmtId="0" fontId="19" fillId="10" borderId="2" xfId="4" applyFont="1" applyFill="1" applyBorder="1" applyAlignment="1">
      <alignment horizontal="center"/>
    </xf>
    <xf numFmtId="170" fontId="17" fillId="0" borderId="4" xfId="4" applyNumberFormat="1" applyFont="1" applyBorder="1" applyAlignment="1">
      <alignment horizontal="center"/>
    </xf>
    <xf numFmtId="170" fontId="19" fillId="10" borderId="2" xfId="4" applyNumberFormat="1" applyFont="1" applyFill="1" applyBorder="1" applyAlignment="1">
      <alignment horizontal="center"/>
    </xf>
    <xf numFmtId="167" fontId="1" fillId="0" borderId="0" xfId="2" applyNumberFormat="1" applyFont="1"/>
    <xf numFmtId="0" fontId="26" fillId="0" borderId="0" xfId="3" applyFont="1" applyFill="1" applyBorder="1" applyAlignment="1">
      <alignment horizontal="center" vertical="center" wrapText="1"/>
    </xf>
    <xf numFmtId="0" fontId="9" fillId="0" borderId="0" xfId="0" applyFont="1" applyAlignment="1">
      <alignment horizontal="left"/>
    </xf>
    <xf numFmtId="0" fontId="0" fillId="0" borderId="0" xfId="0" applyAlignment="1"/>
  </cellXfs>
  <cellStyles count="8">
    <cellStyle name="Lien hypertexte" xfId="5" builtinId="8"/>
    <cellStyle name="Milliers" xfId="1" builtinId="3"/>
    <cellStyle name="Neutre 2" xfId="3"/>
    <cellStyle name="Normal" xfId="0" builtinId="0"/>
    <cellStyle name="Normal 2" xfId="4"/>
    <cellStyle name="Normal 3" xfId="7"/>
    <cellStyle name="Normal 3 2" xfId="6"/>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99"/>
      <color rgb="FFCCE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03884244410986E-2"/>
          <c:y val="9.5808569986141068E-2"/>
          <c:w val="0.89903898916331859"/>
          <c:h val="0.73054034614432495"/>
        </c:manualLayout>
      </c:layout>
      <c:lineChart>
        <c:grouping val="standard"/>
        <c:varyColors val="0"/>
        <c:ser>
          <c:idx val="1"/>
          <c:order val="0"/>
          <c:tx>
            <c:strRef>
              <c:f>Gra02old!$D$3</c:f>
              <c:strCache>
                <c:ptCount val="1"/>
                <c:pt idx="0">
                  <c:v>préélémentaire</c:v>
                </c:pt>
              </c:strCache>
            </c:strRef>
          </c:tx>
          <c:spPr>
            <a:ln w="25400">
              <a:solidFill>
                <a:srgbClr val="E78829"/>
              </a:solidFill>
              <a:prstDash val="solid"/>
            </a:ln>
          </c:spPr>
          <c:marker>
            <c:symbol val="square"/>
            <c:size val="5"/>
            <c:spPr>
              <a:noFill/>
              <a:ln w="9525">
                <a:noFill/>
              </a:ln>
            </c:spPr>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Gra02old!$E$6:$E$38</c:f>
              <c:numCache>
                <c:formatCode>#,##0"   "</c:formatCode>
                <c:ptCount val="33"/>
                <c:pt idx="3">
                  <c:v>2944</c:v>
                </c:pt>
                <c:pt idx="4">
                  <c:v>3003</c:v>
                </c:pt>
                <c:pt idx="5">
                  <c:v>3001</c:v>
                </c:pt>
                <c:pt idx="6">
                  <c:v>2957</c:v>
                </c:pt>
                <c:pt idx="7">
                  <c:v>3040</c:v>
                </c:pt>
                <c:pt idx="8">
                  <c:v>3143</c:v>
                </c:pt>
                <c:pt idx="9">
                  <c:v>3200</c:v>
                </c:pt>
                <c:pt idx="10">
                  <c:v>3255</c:v>
                </c:pt>
                <c:pt idx="11">
                  <c:v>3379</c:v>
                </c:pt>
                <c:pt idx="12">
                  <c:v>3642</c:v>
                </c:pt>
                <c:pt idx="13">
                  <c:v>3861</c:v>
                </c:pt>
                <c:pt idx="14">
                  <c:v>3988</c:v>
                </c:pt>
                <c:pt idx="15">
                  <c:v>4123</c:v>
                </c:pt>
                <c:pt idx="16">
                  <c:v>4251</c:v>
                </c:pt>
                <c:pt idx="17">
                  <c:v>4555</c:v>
                </c:pt>
                <c:pt idx="18">
                  <c:v>4713</c:v>
                </c:pt>
                <c:pt idx="19">
                  <c:v>4849</c:v>
                </c:pt>
              </c:numCache>
            </c:numRef>
          </c:val>
          <c:smooth val="0"/>
          <c:extLst xmlns:c16r2="http://schemas.microsoft.com/office/drawing/2015/06/chart">
            <c:ext xmlns:c16="http://schemas.microsoft.com/office/drawing/2014/chart" uri="{C3380CC4-5D6E-409C-BE32-E72D297353CC}">
              <c16:uniqueId val="{00000000-7347-4EDF-A251-E0C88B08B18F}"/>
            </c:ext>
          </c:extLst>
        </c:ser>
        <c:ser>
          <c:idx val="2"/>
          <c:order val="1"/>
          <c:tx>
            <c:strRef>
              <c:f>Gra02old!$F$3</c:f>
              <c:strCache>
                <c:ptCount val="1"/>
                <c:pt idx="0">
                  <c:v>élémentaire</c:v>
                </c:pt>
              </c:strCache>
            </c:strRef>
          </c:tx>
          <c:spPr>
            <a:ln w="25400">
              <a:solidFill>
                <a:srgbClr val="FF0000"/>
              </a:solidFill>
              <a:prstDash val="solid"/>
            </a:ln>
          </c:spPr>
          <c:marker>
            <c:symbol val="triangle"/>
            <c:size val="5"/>
            <c:spPr>
              <a:noFill/>
              <a:ln w="9525">
                <a:noFill/>
              </a:ln>
            </c:spPr>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Gra02old!$G$6:$G$38</c:f>
              <c:numCache>
                <c:formatCode>#,##0"   "</c:formatCode>
                <c:ptCount val="33"/>
                <c:pt idx="3">
                  <c:v>3530</c:v>
                </c:pt>
                <c:pt idx="4">
                  <c:v>3693</c:v>
                </c:pt>
                <c:pt idx="5">
                  <c:v>3788</c:v>
                </c:pt>
                <c:pt idx="6">
                  <c:v>3650</c:v>
                </c:pt>
                <c:pt idx="7">
                  <c:v>3668</c:v>
                </c:pt>
                <c:pt idx="8">
                  <c:v>3748</c:v>
                </c:pt>
                <c:pt idx="9">
                  <c:v>3838</c:v>
                </c:pt>
                <c:pt idx="10">
                  <c:v>3897</c:v>
                </c:pt>
                <c:pt idx="11">
                  <c:v>4028</c:v>
                </c:pt>
                <c:pt idx="12">
                  <c:v>4096</c:v>
                </c:pt>
                <c:pt idx="13">
                  <c:v>4208</c:v>
                </c:pt>
                <c:pt idx="14">
                  <c:v>4361</c:v>
                </c:pt>
                <c:pt idx="15">
                  <c:v>4481</c:v>
                </c:pt>
                <c:pt idx="16">
                  <c:v>4535</c:v>
                </c:pt>
                <c:pt idx="17">
                  <c:v>4546</c:v>
                </c:pt>
                <c:pt idx="18">
                  <c:v>4743</c:v>
                </c:pt>
                <c:pt idx="19">
                  <c:v>4984</c:v>
                </c:pt>
              </c:numCache>
            </c:numRef>
          </c:val>
          <c:smooth val="0"/>
          <c:extLst xmlns:c16r2="http://schemas.microsoft.com/office/drawing/2015/06/chart">
            <c:ext xmlns:c16="http://schemas.microsoft.com/office/drawing/2014/chart" uri="{C3380CC4-5D6E-409C-BE32-E72D297353CC}">
              <c16:uniqueId val="{00000001-7347-4EDF-A251-E0C88B08B18F}"/>
            </c:ext>
          </c:extLst>
        </c:ser>
        <c:ser>
          <c:idx val="4"/>
          <c:order val="2"/>
          <c:tx>
            <c:strRef>
              <c:f>Gra02old!$B$3</c:f>
              <c:strCache>
                <c:ptCount val="1"/>
                <c:pt idx="0">
                  <c:v>1er degré</c:v>
                </c:pt>
              </c:strCache>
            </c:strRef>
          </c:tx>
          <c:spPr>
            <a:ln w="25400">
              <a:solidFill>
                <a:srgbClr val="339933"/>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Gra02old!$M$6:$M$38</c:f>
              <c:numCache>
                <c:formatCode>#,##0"   "</c:formatCode>
                <c:ptCount val="33"/>
                <c:pt idx="19">
                  <c:v>5203</c:v>
                </c:pt>
                <c:pt idx="20">
                  <c:v>5297</c:v>
                </c:pt>
                <c:pt idx="21">
                  <c:v>5313</c:v>
                </c:pt>
                <c:pt idx="22">
                  <c:v>5278</c:v>
                </c:pt>
                <c:pt idx="23">
                  <c:v>5445</c:v>
                </c:pt>
                <c:pt idx="24">
                  <c:v>5494</c:v>
                </c:pt>
                <c:pt idx="25">
                  <c:v>5437</c:v>
                </c:pt>
                <c:pt idx="26">
                  <c:v>5458</c:v>
                </c:pt>
              </c:numCache>
            </c:numRef>
          </c:val>
          <c:smooth val="0"/>
          <c:extLst xmlns:c16r2="http://schemas.microsoft.com/office/drawing/2015/06/chart">
            <c:ext xmlns:c16="http://schemas.microsoft.com/office/drawing/2014/chart" uri="{C3380CC4-5D6E-409C-BE32-E72D297353CC}">
              <c16:uniqueId val="{00000002-7347-4EDF-A251-E0C88B08B18F}"/>
            </c:ext>
          </c:extLst>
        </c:ser>
        <c:ser>
          <c:idx val="5"/>
          <c:order val="3"/>
          <c:tx>
            <c:strRef>
              <c:f>Gra02old!$D$3</c:f>
              <c:strCache>
                <c:ptCount val="1"/>
                <c:pt idx="0">
                  <c:v>préélémentaire</c:v>
                </c:pt>
              </c:strCache>
            </c:strRef>
          </c:tx>
          <c:spPr>
            <a:ln w="25400">
              <a:solidFill>
                <a:srgbClr val="E78829"/>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Gra02old!$O$6:$O$38</c:f>
              <c:numCache>
                <c:formatCode>#,##0"   "</c:formatCode>
                <c:ptCount val="33"/>
                <c:pt idx="19">
                  <c:v>4889</c:v>
                </c:pt>
                <c:pt idx="20">
                  <c:v>4940</c:v>
                </c:pt>
                <c:pt idx="21">
                  <c:v>4923</c:v>
                </c:pt>
                <c:pt idx="22">
                  <c:v>4921</c:v>
                </c:pt>
                <c:pt idx="23">
                  <c:v>5076</c:v>
                </c:pt>
                <c:pt idx="24">
                  <c:v>5116</c:v>
                </c:pt>
                <c:pt idx="25">
                  <c:v>5029</c:v>
                </c:pt>
                <c:pt idx="26">
                  <c:v>5095</c:v>
                </c:pt>
              </c:numCache>
            </c:numRef>
          </c:val>
          <c:smooth val="0"/>
          <c:extLst xmlns:c16r2="http://schemas.microsoft.com/office/drawing/2015/06/chart">
            <c:ext xmlns:c16="http://schemas.microsoft.com/office/drawing/2014/chart" uri="{C3380CC4-5D6E-409C-BE32-E72D297353CC}">
              <c16:uniqueId val="{00000003-7347-4EDF-A251-E0C88B08B18F}"/>
            </c:ext>
          </c:extLst>
        </c:ser>
        <c:ser>
          <c:idx val="6"/>
          <c:order val="4"/>
          <c:tx>
            <c:strRef>
              <c:f>Gra02old!$F$3</c:f>
              <c:strCache>
                <c:ptCount val="1"/>
                <c:pt idx="0">
                  <c:v>élémentaire</c:v>
                </c:pt>
              </c:strCache>
            </c:strRef>
          </c:tx>
          <c:spPr>
            <a:ln w="25400">
              <a:solidFill>
                <a:srgbClr val="FF0000"/>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Gra02old!$Q$6:$Q$38</c:f>
              <c:numCache>
                <c:formatCode>#,##0"   "</c:formatCode>
                <c:ptCount val="33"/>
                <c:pt idx="19">
                  <c:v>5211</c:v>
                </c:pt>
                <c:pt idx="20">
                  <c:v>5329</c:v>
                </c:pt>
                <c:pt idx="21">
                  <c:v>5367</c:v>
                </c:pt>
                <c:pt idx="22">
                  <c:v>5340</c:v>
                </c:pt>
                <c:pt idx="23">
                  <c:v>5537</c:v>
                </c:pt>
                <c:pt idx="24">
                  <c:v>5593</c:v>
                </c:pt>
                <c:pt idx="25">
                  <c:v>5553</c:v>
                </c:pt>
                <c:pt idx="26">
                  <c:v>5541</c:v>
                </c:pt>
              </c:numCache>
            </c:numRef>
          </c:val>
          <c:smooth val="0"/>
          <c:extLst xmlns:c16r2="http://schemas.microsoft.com/office/drawing/2015/06/chart">
            <c:ext xmlns:c16="http://schemas.microsoft.com/office/drawing/2014/chart" uri="{C3380CC4-5D6E-409C-BE32-E72D297353CC}">
              <c16:uniqueId val="{00000004-7347-4EDF-A251-E0C88B08B18F}"/>
            </c:ext>
          </c:extLst>
        </c:ser>
        <c:ser>
          <c:idx val="8"/>
          <c:order val="5"/>
          <c:tx>
            <c:strRef>
              <c:f>Gra02old!$B$3</c:f>
              <c:strCache>
                <c:ptCount val="1"/>
                <c:pt idx="0">
                  <c:v>1er degré</c:v>
                </c:pt>
              </c:strCache>
            </c:strRef>
          </c:tx>
          <c:spPr>
            <a:ln w="25400">
              <a:solidFill>
                <a:srgbClr val="339933"/>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Gra02old!$U$6:$U$38</c:f>
              <c:numCache>
                <c:formatCode>General</c:formatCode>
                <c:ptCount val="33"/>
                <c:pt idx="26" formatCode="#,##0&quot;   &quot;">
                  <c:v>5817</c:v>
                </c:pt>
                <c:pt idx="27" formatCode="#,##0&quot;   &quot;">
                  <c:v>5827</c:v>
                </c:pt>
                <c:pt idx="28" formatCode="#,##0&quot;   &quot;">
                  <c:v>5748</c:v>
                </c:pt>
                <c:pt idx="29" formatCode="#,##0&quot;   &quot;">
                  <c:v>5822</c:v>
                </c:pt>
                <c:pt idx="30" formatCode="#,##0&quot;   &quot;">
                  <c:v>5963</c:v>
                </c:pt>
                <c:pt idx="31" formatCode="#,##0&quot;   &quot;">
                  <c:v>5985</c:v>
                </c:pt>
                <c:pt idx="32" formatCode="#,##0&quot;   &quot;">
                  <c:v>6096</c:v>
                </c:pt>
              </c:numCache>
            </c:numRef>
          </c:val>
          <c:smooth val="0"/>
          <c:extLst xmlns:c16r2="http://schemas.microsoft.com/office/drawing/2015/06/chart">
            <c:ext xmlns:c16="http://schemas.microsoft.com/office/drawing/2014/chart" uri="{C3380CC4-5D6E-409C-BE32-E72D297353CC}">
              <c16:uniqueId val="{00000005-7347-4EDF-A251-E0C88B08B18F}"/>
            </c:ext>
          </c:extLst>
        </c:ser>
        <c:ser>
          <c:idx val="9"/>
          <c:order val="6"/>
          <c:tx>
            <c:strRef>
              <c:f>Gra02old!$F$3</c:f>
              <c:strCache>
                <c:ptCount val="1"/>
                <c:pt idx="0">
                  <c:v>élémentaire</c:v>
                </c:pt>
              </c:strCache>
            </c:strRef>
          </c:tx>
          <c:spPr>
            <a:ln w="25400">
              <a:solidFill>
                <a:srgbClr val="FF0000"/>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Gra02old!$Y$6:$Y$38</c:f>
              <c:numCache>
                <c:formatCode>General</c:formatCode>
                <c:ptCount val="33"/>
                <c:pt idx="26" formatCode="#,##0&quot;   &quot;">
                  <c:v>5954</c:v>
                </c:pt>
                <c:pt idx="27" formatCode="#,##0&quot;   &quot;">
                  <c:v>5941</c:v>
                </c:pt>
                <c:pt idx="28" formatCode="#,##0&quot;   &quot;">
                  <c:v>5837</c:v>
                </c:pt>
                <c:pt idx="29" formatCode="#,##0&quot;   &quot;">
                  <c:v>5850</c:v>
                </c:pt>
                <c:pt idx="30" formatCode="#,##0&quot;   &quot;">
                  <c:v>5996</c:v>
                </c:pt>
                <c:pt idx="31" formatCode="#,##0&quot;   &quot;">
                  <c:v>6033</c:v>
                </c:pt>
                <c:pt idx="32" formatCode="#,##0&quot;   &quot;">
                  <c:v>6084</c:v>
                </c:pt>
              </c:numCache>
            </c:numRef>
          </c:val>
          <c:smooth val="0"/>
          <c:extLst xmlns:c16r2="http://schemas.microsoft.com/office/drawing/2015/06/chart">
            <c:ext xmlns:c16="http://schemas.microsoft.com/office/drawing/2014/chart" uri="{C3380CC4-5D6E-409C-BE32-E72D297353CC}">
              <c16:uniqueId val="{00000006-7347-4EDF-A251-E0C88B08B18F}"/>
            </c:ext>
          </c:extLst>
        </c:ser>
        <c:ser>
          <c:idx val="12"/>
          <c:order val="7"/>
          <c:tx>
            <c:strRef>
              <c:f>Gra02old!$D$3</c:f>
              <c:strCache>
                <c:ptCount val="1"/>
                <c:pt idx="0">
                  <c:v>préélémentaire</c:v>
                </c:pt>
              </c:strCache>
            </c:strRef>
          </c:tx>
          <c:spPr>
            <a:ln w="25400">
              <a:solidFill>
                <a:srgbClr val="E78829"/>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Gra02old!$W$6:$W$38</c:f>
              <c:numCache>
                <c:formatCode>General</c:formatCode>
                <c:ptCount val="33"/>
                <c:pt idx="26" formatCode="#,##0&quot;   &quot;">
                  <c:v>5408</c:v>
                </c:pt>
                <c:pt idx="27" formatCode="#,##0&quot;   &quot;">
                  <c:v>5468</c:v>
                </c:pt>
                <c:pt idx="28" formatCode="#,##0&quot;   &quot;">
                  <c:v>5425</c:v>
                </c:pt>
                <c:pt idx="29" formatCode="#,##0&quot;   &quot;">
                  <c:v>5667</c:v>
                </c:pt>
                <c:pt idx="30" formatCode="#,##0&quot;   &quot;">
                  <c:v>5769</c:v>
                </c:pt>
                <c:pt idx="31" formatCode="#,##0&quot;   &quot;">
                  <c:v>5776</c:v>
                </c:pt>
                <c:pt idx="32" formatCode="#,##0&quot;   &quot;">
                  <c:v>6025</c:v>
                </c:pt>
              </c:numCache>
            </c:numRef>
          </c:val>
          <c:smooth val="0"/>
          <c:extLst xmlns:c16r2="http://schemas.microsoft.com/office/drawing/2015/06/chart">
            <c:ext xmlns:c16="http://schemas.microsoft.com/office/drawing/2014/chart" uri="{C3380CC4-5D6E-409C-BE32-E72D297353CC}">
              <c16:uniqueId val="{00000007-7347-4EDF-A251-E0C88B08B18F}"/>
            </c:ext>
          </c:extLst>
        </c:ser>
        <c:ser>
          <c:idx val="11"/>
          <c:order val="8"/>
          <c:tx>
            <c:strRef>
              <c:f>Gra02old!$B$3</c:f>
              <c:strCache>
                <c:ptCount val="1"/>
                <c:pt idx="0">
                  <c:v>1er degré</c:v>
                </c:pt>
              </c:strCache>
            </c:strRef>
          </c:tx>
          <c:spPr>
            <a:ln w="25400">
              <a:solidFill>
                <a:srgbClr val="339933"/>
              </a:solidFill>
              <a:prstDash val="solid"/>
            </a:ln>
          </c:spPr>
          <c:marker>
            <c:symbol val="none"/>
          </c:marker>
          <c:cat>
            <c:strRef>
              <c:f>Gra02old!$K$6:$K$38</c:f>
              <c:strCache>
                <c:ptCount val="3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strCache>
            </c:strRef>
          </c:cat>
          <c:val>
            <c:numRef>
              <c:f>Gra02old!$C$6:$C$38</c:f>
              <c:numCache>
                <c:formatCode>#,##0"   "</c:formatCode>
                <c:ptCount val="33"/>
                <c:pt idx="0">
                  <c:v>2992</c:v>
                </c:pt>
                <c:pt idx="1">
                  <c:v>3143</c:v>
                </c:pt>
                <c:pt idx="2">
                  <c:v>3333</c:v>
                </c:pt>
                <c:pt idx="3">
                  <c:v>3370</c:v>
                </c:pt>
                <c:pt idx="4">
                  <c:v>3497</c:v>
                </c:pt>
                <c:pt idx="5">
                  <c:v>3556</c:v>
                </c:pt>
                <c:pt idx="6">
                  <c:v>3452</c:v>
                </c:pt>
                <c:pt idx="7">
                  <c:v>3504</c:v>
                </c:pt>
                <c:pt idx="8">
                  <c:v>3596</c:v>
                </c:pt>
                <c:pt idx="9">
                  <c:v>3681</c:v>
                </c:pt>
                <c:pt idx="10">
                  <c:v>3739</c:v>
                </c:pt>
                <c:pt idx="11">
                  <c:v>3876</c:v>
                </c:pt>
                <c:pt idx="12">
                  <c:v>4025</c:v>
                </c:pt>
                <c:pt idx="13">
                  <c:v>4182</c:v>
                </c:pt>
                <c:pt idx="14">
                  <c:v>4322</c:v>
                </c:pt>
                <c:pt idx="15">
                  <c:v>4448</c:v>
                </c:pt>
                <c:pt idx="16">
                  <c:v>4534</c:v>
                </c:pt>
                <c:pt idx="17">
                  <c:v>4662</c:v>
                </c:pt>
                <c:pt idx="18">
                  <c:v>4837</c:v>
                </c:pt>
                <c:pt idx="19">
                  <c:v>5041</c:v>
                </c:pt>
              </c:numCache>
            </c:numRef>
          </c:val>
          <c:smooth val="0"/>
          <c:extLst xmlns:c16r2="http://schemas.microsoft.com/office/drawing/2015/06/chart">
            <c:ext xmlns:c16="http://schemas.microsoft.com/office/drawing/2014/chart" uri="{C3380CC4-5D6E-409C-BE32-E72D297353CC}">
              <c16:uniqueId val="{00000008-7347-4EDF-A251-E0C88B08B18F}"/>
            </c:ext>
          </c:extLst>
        </c:ser>
        <c:dLbls>
          <c:showLegendKey val="0"/>
          <c:showVal val="0"/>
          <c:showCatName val="0"/>
          <c:showSerName val="0"/>
          <c:showPercent val="0"/>
          <c:showBubbleSize val="0"/>
        </c:dLbls>
        <c:marker val="1"/>
        <c:smooth val="0"/>
        <c:axId val="117513216"/>
        <c:axId val="117523584"/>
      </c:lineChart>
      <c:catAx>
        <c:axId val="1175132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Euros 2012
</a:t>
                </a:r>
              </a:p>
            </c:rich>
          </c:tx>
          <c:layout>
            <c:manualLayout>
              <c:xMode val="edge"/>
              <c:yMode val="edge"/>
              <c:x val="3.4855769230769232E-2"/>
              <c:y val="3.7924151696606789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117523584"/>
        <c:crosses val="autoZero"/>
        <c:auto val="0"/>
        <c:lblAlgn val="ctr"/>
        <c:lblOffset val="100"/>
        <c:tickLblSkip val="5"/>
        <c:tickMarkSkip val="1"/>
        <c:noMultiLvlLbl val="0"/>
      </c:catAx>
      <c:valAx>
        <c:axId val="117523584"/>
        <c:scaling>
          <c:orientation val="minMax"/>
          <c:max val="6500"/>
          <c:min val="2000"/>
        </c:scaling>
        <c:delete val="0"/>
        <c:axPos val="l"/>
        <c:majorGridlines>
          <c:spPr>
            <a:ln w="12700">
              <a:solidFill>
                <a:srgbClr val="969696"/>
              </a:solidFill>
              <a:prstDash val="solid"/>
            </a:ln>
          </c:spPr>
        </c:majorGridlines>
        <c:numFmt formatCode="#,##0&quot;   &quot;"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117513216"/>
        <c:crosses val="autoZero"/>
        <c:crossBetween val="midCat"/>
        <c:majorUnit val="500"/>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28120768343443E-2"/>
          <c:y val="0.11715843902745685"/>
          <c:w val="0.81752829463196086"/>
          <c:h val="0.64397200349956396"/>
        </c:manualLayout>
      </c:layout>
      <c:lineChart>
        <c:grouping val="standard"/>
        <c:varyColors val="0"/>
        <c:ser>
          <c:idx val="1"/>
          <c:order val="0"/>
          <c:tx>
            <c:strRef>
              <c:f>'Figure 2.2 n (2)'!$D$2</c:f>
              <c:strCache>
                <c:ptCount val="1"/>
                <c:pt idx="0">
                  <c:v>Dépense moyenne pour un élève du préélémentaire                                </c:v>
                </c:pt>
              </c:strCache>
            </c:strRef>
          </c:tx>
          <c:spPr>
            <a:ln w="25400">
              <a:solidFill>
                <a:srgbClr val="E78829"/>
              </a:solidFill>
              <a:prstDash val="solid"/>
            </a:ln>
          </c:spPr>
          <c:marker>
            <c:symbol val="square"/>
            <c:size val="5"/>
            <c:spPr>
              <a:noFill/>
              <a:ln w="9525">
                <a:noFill/>
              </a:ln>
            </c:spPr>
          </c:marker>
          <c:cat>
            <c:numRef>
              <c:f>'Figure 2.2 n (2)'!$B$4:$B$37</c:f>
              <c:numCache>
                <c:formatCode>General</c:formatCode>
                <c:ptCount val="3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numCache>
            </c:numRef>
          </c:cat>
          <c:val>
            <c:numRef>
              <c:f>'Figure 2.2 n (2)'!$D$4:$D$37</c:f>
              <c:numCache>
                <c:formatCode>#,##0"   "</c:formatCode>
                <c:ptCount val="34"/>
                <c:pt idx="3">
                  <c:v>3210</c:v>
                </c:pt>
                <c:pt idx="4">
                  <c:v>3270</c:v>
                </c:pt>
                <c:pt idx="5">
                  <c:v>3270</c:v>
                </c:pt>
                <c:pt idx="6">
                  <c:v>3220</c:v>
                </c:pt>
                <c:pt idx="7">
                  <c:v>3310</c:v>
                </c:pt>
                <c:pt idx="8">
                  <c:v>3420</c:v>
                </c:pt>
                <c:pt idx="9">
                  <c:v>3490</c:v>
                </c:pt>
                <c:pt idx="10">
                  <c:v>3550</c:v>
                </c:pt>
                <c:pt idx="11">
                  <c:v>3680</c:v>
                </c:pt>
                <c:pt idx="12">
                  <c:v>3970</c:v>
                </c:pt>
                <c:pt idx="13">
                  <c:v>4200</c:v>
                </c:pt>
                <c:pt idx="14">
                  <c:v>4340</c:v>
                </c:pt>
                <c:pt idx="15">
                  <c:v>4490</c:v>
                </c:pt>
                <c:pt idx="16">
                  <c:v>4630</c:v>
                </c:pt>
                <c:pt idx="17">
                  <c:v>4960</c:v>
                </c:pt>
                <c:pt idx="18">
                  <c:v>5130</c:v>
                </c:pt>
                <c:pt idx="19">
                  <c:v>5280</c:v>
                </c:pt>
                <c:pt idx="20">
                  <c:v>5340</c:v>
                </c:pt>
                <c:pt idx="21">
                  <c:v>5320</c:v>
                </c:pt>
                <c:pt idx="22">
                  <c:v>5320</c:v>
                </c:pt>
                <c:pt idx="23">
                  <c:v>5480</c:v>
                </c:pt>
                <c:pt idx="24">
                  <c:v>5530</c:v>
                </c:pt>
                <c:pt idx="25">
                  <c:v>5430</c:v>
                </c:pt>
                <c:pt idx="26">
                  <c:v>5500</c:v>
                </c:pt>
                <c:pt idx="27">
                  <c:v>5550</c:v>
                </c:pt>
                <c:pt idx="28">
                  <c:v>5530</c:v>
                </c:pt>
                <c:pt idx="29">
                  <c:v>5730</c:v>
                </c:pt>
                <c:pt idx="30">
                  <c:v>5740</c:v>
                </c:pt>
                <c:pt idx="31">
                  <c:v>5750</c:v>
                </c:pt>
                <c:pt idx="32">
                  <c:v>5810</c:v>
                </c:pt>
                <c:pt idx="33">
                  <c:v>6210</c:v>
                </c:pt>
              </c:numCache>
            </c:numRef>
          </c:val>
          <c:smooth val="0"/>
          <c:extLst xmlns:c16r2="http://schemas.microsoft.com/office/drawing/2015/06/chart">
            <c:ext xmlns:c16="http://schemas.microsoft.com/office/drawing/2014/chart" uri="{C3380CC4-5D6E-409C-BE32-E72D297353CC}">
              <c16:uniqueId val="{00000000-769D-4D32-9311-E8A09648E14F}"/>
            </c:ext>
          </c:extLst>
        </c:ser>
        <c:ser>
          <c:idx val="2"/>
          <c:order val="1"/>
          <c:tx>
            <c:strRef>
              <c:f>'Figure 2.2 n (2)'!$E$2</c:f>
              <c:strCache>
                <c:ptCount val="1"/>
                <c:pt idx="0">
                  <c:v>Dépense moyenne pour un élève de l'élémentaire                                     </c:v>
                </c:pt>
              </c:strCache>
            </c:strRef>
          </c:tx>
          <c:spPr>
            <a:ln w="25400">
              <a:solidFill>
                <a:srgbClr val="FF0000"/>
              </a:solidFill>
              <a:prstDash val="solid"/>
            </a:ln>
          </c:spPr>
          <c:marker>
            <c:symbol val="triangle"/>
            <c:size val="5"/>
            <c:spPr>
              <a:noFill/>
              <a:ln w="9525">
                <a:noFill/>
              </a:ln>
            </c:spPr>
          </c:marker>
          <c:cat>
            <c:numRef>
              <c:f>'Figure 2.2 n (2)'!$B$4:$B$37</c:f>
              <c:numCache>
                <c:formatCode>General</c:formatCode>
                <c:ptCount val="3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numCache>
            </c:numRef>
          </c:cat>
          <c:val>
            <c:numRef>
              <c:f>'Figure 2.2 n (2)'!$E$4:$E$37</c:f>
              <c:numCache>
                <c:formatCode>#,##0"   "</c:formatCode>
                <c:ptCount val="34"/>
                <c:pt idx="3">
                  <c:v>3840</c:v>
                </c:pt>
                <c:pt idx="4">
                  <c:v>4020</c:v>
                </c:pt>
                <c:pt idx="5">
                  <c:v>4120</c:v>
                </c:pt>
                <c:pt idx="6">
                  <c:v>3970</c:v>
                </c:pt>
                <c:pt idx="7">
                  <c:v>3990</c:v>
                </c:pt>
                <c:pt idx="8">
                  <c:v>4070</c:v>
                </c:pt>
                <c:pt idx="9">
                  <c:v>4170</c:v>
                </c:pt>
                <c:pt idx="10">
                  <c:v>4240</c:v>
                </c:pt>
                <c:pt idx="11">
                  <c:v>4380</c:v>
                </c:pt>
                <c:pt idx="12">
                  <c:v>4450</c:v>
                </c:pt>
                <c:pt idx="13">
                  <c:v>4570</c:v>
                </c:pt>
                <c:pt idx="14">
                  <c:v>4740</c:v>
                </c:pt>
                <c:pt idx="15">
                  <c:v>4870</c:v>
                </c:pt>
                <c:pt idx="16">
                  <c:v>4930</c:v>
                </c:pt>
                <c:pt idx="17">
                  <c:v>4940</c:v>
                </c:pt>
                <c:pt idx="18">
                  <c:v>5160</c:v>
                </c:pt>
                <c:pt idx="19">
                  <c:v>5420</c:v>
                </c:pt>
                <c:pt idx="20">
                  <c:v>5540</c:v>
                </c:pt>
                <c:pt idx="21">
                  <c:v>5580</c:v>
                </c:pt>
                <c:pt idx="22">
                  <c:v>5550</c:v>
                </c:pt>
                <c:pt idx="23">
                  <c:v>5760</c:v>
                </c:pt>
                <c:pt idx="24">
                  <c:v>5820</c:v>
                </c:pt>
                <c:pt idx="25">
                  <c:v>5770</c:v>
                </c:pt>
                <c:pt idx="26">
                  <c:v>5760</c:v>
                </c:pt>
                <c:pt idx="27">
                  <c:v>5690</c:v>
                </c:pt>
                <c:pt idx="28">
                  <c:v>5600</c:v>
                </c:pt>
                <c:pt idx="29">
                  <c:v>5770</c:v>
                </c:pt>
                <c:pt idx="30">
                  <c:v>5840</c:v>
                </c:pt>
                <c:pt idx="31">
                  <c:v>5860</c:v>
                </c:pt>
                <c:pt idx="32">
                  <c:v>5960</c:v>
                </c:pt>
                <c:pt idx="33">
                  <c:v>6040</c:v>
                </c:pt>
              </c:numCache>
            </c:numRef>
          </c:val>
          <c:smooth val="0"/>
          <c:extLst xmlns:c16r2="http://schemas.microsoft.com/office/drawing/2015/06/chart">
            <c:ext xmlns:c16="http://schemas.microsoft.com/office/drawing/2014/chart" uri="{C3380CC4-5D6E-409C-BE32-E72D297353CC}">
              <c16:uniqueId val="{00000001-769D-4D32-9311-E8A09648E14F}"/>
            </c:ext>
          </c:extLst>
        </c:ser>
        <c:ser>
          <c:idx val="11"/>
          <c:order val="2"/>
          <c:tx>
            <c:strRef>
              <c:f>'Figure 2.2 n (2)'!$C$2</c:f>
              <c:strCache>
                <c:ptCount val="1"/>
                <c:pt idx="0">
                  <c:v>Dépense moyenne pour un élève du 1er degré                               </c:v>
                </c:pt>
              </c:strCache>
            </c:strRef>
          </c:tx>
          <c:spPr>
            <a:ln w="25400">
              <a:solidFill>
                <a:srgbClr val="339933"/>
              </a:solidFill>
              <a:prstDash val="solid"/>
            </a:ln>
          </c:spPr>
          <c:marker>
            <c:symbol val="none"/>
          </c:marker>
          <c:cat>
            <c:numRef>
              <c:f>'Figure 2.2 n (2)'!$B$4:$B$37</c:f>
              <c:numCache>
                <c:formatCode>General</c:formatCode>
                <c:ptCount val="3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numCache>
            </c:numRef>
          </c:cat>
          <c:val>
            <c:numRef>
              <c:f>'Figure 2.2 n (2)'!$C$4:$C$37</c:f>
              <c:numCache>
                <c:formatCode>#,##0"   "</c:formatCode>
                <c:ptCount val="34"/>
                <c:pt idx="0">
                  <c:v>3200</c:v>
                </c:pt>
                <c:pt idx="1">
                  <c:v>3370</c:v>
                </c:pt>
                <c:pt idx="2">
                  <c:v>3570</c:v>
                </c:pt>
                <c:pt idx="3">
                  <c:v>3610</c:v>
                </c:pt>
                <c:pt idx="4">
                  <c:v>3750</c:v>
                </c:pt>
                <c:pt idx="5">
                  <c:v>3810</c:v>
                </c:pt>
                <c:pt idx="6">
                  <c:v>3700</c:v>
                </c:pt>
                <c:pt idx="7">
                  <c:v>3750</c:v>
                </c:pt>
                <c:pt idx="8">
                  <c:v>3850</c:v>
                </c:pt>
                <c:pt idx="9">
                  <c:v>3940</c:v>
                </c:pt>
                <c:pt idx="10">
                  <c:v>4000</c:v>
                </c:pt>
                <c:pt idx="11">
                  <c:v>4150</c:v>
                </c:pt>
                <c:pt idx="12">
                  <c:v>4310</c:v>
                </c:pt>
                <c:pt idx="13">
                  <c:v>4480</c:v>
                </c:pt>
                <c:pt idx="14">
                  <c:v>4630</c:v>
                </c:pt>
                <c:pt idx="15">
                  <c:v>4760</c:v>
                </c:pt>
                <c:pt idx="16">
                  <c:v>4850</c:v>
                </c:pt>
                <c:pt idx="17">
                  <c:v>4990</c:v>
                </c:pt>
                <c:pt idx="18">
                  <c:v>5180</c:v>
                </c:pt>
                <c:pt idx="19">
                  <c:v>5400</c:v>
                </c:pt>
                <c:pt idx="20">
                  <c:v>5490</c:v>
                </c:pt>
                <c:pt idx="21">
                  <c:v>5510</c:v>
                </c:pt>
                <c:pt idx="22">
                  <c:v>5470</c:v>
                </c:pt>
                <c:pt idx="23">
                  <c:v>5650</c:v>
                </c:pt>
                <c:pt idx="24">
                  <c:v>5700</c:v>
                </c:pt>
                <c:pt idx="25">
                  <c:v>5640</c:v>
                </c:pt>
                <c:pt idx="26">
                  <c:v>5660</c:v>
                </c:pt>
                <c:pt idx="27">
                  <c:v>5640</c:v>
                </c:pt>
                <c:pt idx="28">
                  <c:v>5570</c:v>
                </c:pt>
                <c:pt idx="29">
                  <c:v>5750</c:v>
                </c:pt>
                <c:pt idx="30">
                  <c:v>5800</c:v>
                </c:pt>
                <c:pt idx="31">
                  <c:v>5820</c:v>
                </c:pt>
                <c:pt idx="32">
                  <c:v>5900</c:v>
                </c:pt>
                <c:pt idx="33">
                  <c:v>6100</c:v>
                </c:pt>
              </c:numCache>
            </c:numRef>
          </c:val>
          <c:smooth val="0"/>
          <c:extLst xmlns:c16r2="http://schemas.microsoft.com/office/drawing/2015/06/chart">
            <c:ext xmlns:c16="http://schemas.microsoft.com/office/drawing/2014/chart" uri="{C3380CC4-5D6E-409C-BE32-E72D297353CC}">
              <c16:uniqueId val="{00000002-769D-4D32-9311-E8A09648E14F}"/>
            </c:ext>
          </c:extLst>
        </c:ser>
        <c:dLbls>
          <c:showLegendKey val="0"/>
          <c:showVal val="0"/>
          <c:showCatName val="0"/>
          <c:showSerName val="0"/>
          <c:showPercent val="0"/>
          <c:showBubbleSize val="0"/>
        </c:dLbls>
        <c:marker val="1"/>
        <c:smooth val="0"/>
        <c:axId val="118693888"/>
        <c:axId val="118695808"/>
      </c:lineChart>
      <c:catAx>
        <c:axId val="118693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En euros 2014</a:t>
                </a:r>
              </a:p>
            </c:rich>
          </c:tx>
          <c:layout>
            <c:manualLayout>
              <c:xMode val="edge"/>
              <c:yMode val="edge"/>
              <c:x val="1.9993814467459087E-2"/>
              <c:y val="3.7924357815928747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118695808"/>
        <c:crosses val="autoZero"/>
        <c:auto val="0"/>
        <c:lblAlgn val="ctr"/>
        <c:lblOffset val="100"/>
        <c:tickLblSkip val="5"/>
        <c:tickMarkSkip val="1"/>
        <c:noMultiLvlLbl val="0"/>
      </c:catAx>
      <c:valAx>
        <c:axId val="118695808"/>
        <c:scaling>
          <c:orientation val="minMax"/>
          <c:max val="6500"/>
          <c:min val="2000"/>
        </c:scaling>
        <c:delete val="0"/>
        <c:axPos val="l"/>
        <c:majorGridlines>
          <c:spPr>
            <a:ln w="12700">
              <a:solidFill>
                <a:srgbClr val="969696"/>
              </a:solidFill>
              <a:prstDash val="solid"/>
            </a:ln>
          </c:spPr>
        </c:majorGridlines>
        <c:numFmt formatCode="#,##0&quot;   &quot;"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118693888"/>
        <c:crosses val="autoZero"/>
        <c:crossBetween val="midCat"/>
        <c:majorUnit val="500"/>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7375371644993324"/>
          <c:y val="0.10685203370095939"/>
          <c:w val="0.45735855649913915"/>
          <c:h val="0.79439772629334371"/>
        </c:manualLayout>
      </c:layout>
      <c:pieChart>
        <c:varyColors val="1"/>
        <c:ser>
          <c:idx val="0"/>
          <c:order val="0"/>
          <c:spPr>
            <a:ln>
              <a:solidFill>
                <a:schemeClr val="tx1">
                  <a:lumMod val="75000"/>
                  <a:lumOff val="25000"/>
                </a:schemeClr>
              </a:solidFill>
            </a:ln>
          </c:spPr>
          <c:dPt>
            <c:idx val="0"/>
            <c:bubble3D val="0"/>
            <c:spPr>
              <a:solidFill>
                <a:srgbClr val="CCFF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1-D8F2-4E69-87DB-1C16E33FD734}"/>
              </c:ext>
            </c:extLst>
          </c:dPt>
          <c:dPt>
            <c:idx val="1"/>
            <c:bubble3D val="0"/>
            <c:spPr>
              <a:solidFill>
                <a:srgbClr val="FFCC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3-D8F2-4E69-87DB-1C16E33FD734}"/>
              </c:ext>
            </c:extLst>
          </c:dPt>
          <c:dPt>
            <c:idx val="2"/>
            <c:bubble3D val="0"/>
            <c:spPr>
              <a:solidFill>
                <a:srgbClr val="FFFF99"/>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5-D8F2-4E69-87DB-1C16E33FD734}"/>
              </c:ext>
            </c:extLst>
          </c:dPt>
          <c:dPt>
            <c:idx val="3"/>
            <c:bubble3D val="0"/>
            <c:spPr>
              <a:solidFill>
                <a:srgbClr val="CCECFF"/>
              </a:solidFill>
              <a:ln>
                <a:solidFill>
                  <a:schemeClr val="tx1">
                    <a:lumMod val="75000"/>
                    <a:lumOff val="25000"/>
                  </a:schemeClr>
                </a:solidFill>
              </a:ln>
            </c:spPr>
            <c:extLst xmlns:c16r2="http://schemas.microsoft.com/office/drawing/2015/06/chart">
              <c:ext xmlns:c16="http://schemas.microsoft.com/office/drawing/2014/chart" uri="{C3380CC4-5D6E-409C-BE32-E72D297353CC}">
                <c16:uniqueId val="{00000007-D8F2-4E69-87DB-1C16E33FD734}"/>
              </c:ext>
            </c:extLst>
          </c:dPt>
          <c:dLbls>
            <c:spPr>
              <a:noFill/>
              <a:ln>
                <a:noFill/>
              </a:ln>
              <a:effectLst/>
            </c:spPr>
            <c:txPr>
              <a:bodyPr/>
              <a:lstStyle/>
              <a:p>
                <a:pPr>
                  <a:defRPr sz="11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'Figure 9.2'!$A$23:$A$26</c:f>
              <c:strCache>
                <c:ptCount val="4"/>
                <c:pt idx="0">
                  <c:v>Rémunérations des personnels enseignants</c:v>
                </c:pt>
                <c:pt idx="1">
                  <c:v>Rémunérations des personnels non enseignants</c:v>
                </c:pt>
                <c:pt idx="2">
                  <c:v>Fonctionnement</c:v>
                </c:pt>
                <c:pt idx="3">
                  <c:v>Investissement</c:v>
                </c:pt>
              </c:strCache>
            </c:strRef>
          </c:cat>
          <c:val>
            <c:numRef>
              <c:f>'Figure 9.2'!$C$23:$C$26</c:f>
              <c:numCache>
                <c:formatCode>0.0%</c:formatCode>
                <c:ptCount val="4"/>
                <c:pt idx="0">
                  <c:v>0.51279836025774794</c:v>
                </c:pt>
                <c:pt idx="1">
                  <c:v>0.25725709966162208</c:v>
                </c:pt>
                <c:pt idx="2">
                  <c:v>0.14652744273148158</c:v>
                </c:pt>
                <c:pt idx="3">
                  <c:v>8.3417097349148261E-2</c:v>
                </c:pt>
              </c:numCache>
            </c:numRef>
          </c:val>
          <c:extLst xmlns:c16r2="http://schemas.microsoft.com/office/drawing/2015/06/chart">
            <c:ext xmlns:c16="http://schemas.microsoft.com/office/drawing/2014/chart" uri="{C3380CC4-5D6E-409C-BE32-E72D297353CC}">
              <c16:uniqueId val="{00000008-D8F2-4E69-87DB-1C16E33FD734}"/>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957291666666663E-2"/>
          <c:y val="6.5008695652173903E-2"/>
          <c:w val="0.82294529205529032"/>
          <c:h val="0.80643846060630542"/>
        </c:manualLayout>
      </c:layout>
      <c:lineChart>
        <c:grouping val="standard"/>
        <c:varyColors val="0"/>
        <c:ser>
          <c:idx val="1"/>
          <c:order val="0"/>
          <c:tx>
            <c:strRef>
              <c:f>'Figure 9.3'!$C$34</c:f>
              <c:strCache>
                <c:ptCount val="1"/>
                <c:pt idx="0">
                  <c:v>Dépense moyenne pour un élève du préélémentaire                                </c:v>
                </c:pt>
              </c:strCache>
            </c:strRef>
          </c:tx>
          <c:spPr>
            <a:ln w="28575">
              <a:solidFill>
                <a:srgbClr val="00B0F0"/>
              </a:solidFill>
              <a:prstDash val="solid"/>
            </a:ln>
          </c:spPr>
          <c:marker>
            <c:symbol val="square"/>
            <c:size val="5"/>
            <c:spPr>
              <a:noFill/>
              <a:ln w="9525">
                <a:noFill/>
              </a:ln>
            </c:spPr>
          </c:marker>
          <c:cat>
            <c:strRef>
              <c:f>'Figure 9.3'!$A$35:$A$74</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9.3'!$C$35:$C$74</c:f>
              <c:numCache>
                <c:formatCode>#,##0"   "</c:formatCode>
                <c:ptCount val="40"/>
                <c:pt idx="3">
                  <c:v>3340</c:v>
                </c:pt>
                <c:pt idx="4">
                  <c:v>3410</c:v>
                </c:pt>
                <c:pt idx="5">
                  <c:v>3400</c:v>
                </c:pt>
                <c:pt idx="6">
                  <c:v>3350</c:v>
                </c:pt>
                <c:pt idx="7">
                  <c:v>3450</c:v>
                </c:pt>
                <c:pt idx="8">
                  <c:v>3570</c:v>
                </c:pt>
                <c:pt idx="9">
                  <c:v>3630</c:v>
                </c:pt>
                <c:pt idx="10">
                  <c:v>3700</c:v>
                </c:pt>
                <c:pt idx="11">
                  <c:v>3840</c:v>
                </c:pt>
                <c:pt idx="12">
                  <c:v>4140</c:v>
                </c:pt>
                <c:pt idx="13">
                  <c:v>4390</c:v>
                </c:pt>
                <c:pt idx="14">
                  <c:v>4530</c:v>
                </c:pt>
                <c:pt idx="15">
                  <c:v>4690</c:v>
                </c:pt>
                <c:pt idx="16">
                  <c:v>4830</c:v>
                </c:pt>
                <c:pt idx="17">
                  <c:v>5180</c:v>
                </c:pt>
                <c:pt idx="18">
                  <c:v>5360</c:v>
                </c:pt>
                <c:pt idx="19">
                  <c:v>5510</c:v>
                </c:pt>
                <c:pt idx="20">
                  <c:v>5570</c:v>
                </c:pt>
                <c:pt idx="21">
                  <c:v>5550</c:v>
                </c:pt>
                <c:pt idx="22">
                  <c:v>5550</c:v>
                </c:pt>
                <c:pt idx="23">
                  <c:v>5720</c:v>
                </c:pt>
                <c:pt idx="24">
                  <c:v>5770</c:v>
                </c:pt>
                <c:pt idx="25">
                  <c:v>5670</c:v>
                </c:pt>
                <c:pt idx="26">
                  <c:v>5750</c:v>
                </c:pt>
                <c:pt idx="27">
                  <c:v>5790</c:v>
                </c:pt>
                <c:pt idx="28">
                  <c:v>5770</c:v>
                </c:pt>
                <c:pt idx="29">
                  <c:v>5990</c:v>
                </c:pt>
                <c:pt idx="30">
                  <c:v>5990</c:v>
                </c:pt>
                <c:pt idx="31">
                  <c:v>6000</c:v>
                </c:pt>
                <c:pt idx="32">
                  <c:v>6070</c:v>
                </c:pt>
                <c:pt idx="33">
                  <c:v>6490</c:v>
                </c:pt>
                <c:pt idx="34">
                  <c:v>6550</c:v>
                </c:pt>
                <c:pt idx="35">
                  <c:v>6590</c:v>
                </c:pt>
                <c:pt idx="36">
                  <c:v>6690</c:v>
                </c:pt>
                <c:pt idx="37">
                  <c:v>7000</c:v>
                </c:pt>
                <c:pt idx="38">
                  <c:v>7040</c:v>
                </c:pt>
                <c:pt idx="39">
                  <c:v>7110</c:v>
                </c:pt>
              </c:numCache>
            </c:numRef>
          </c:val>
          <c:smooth val="0"/>
          <c:extLst xmlns:c16r2="http://schemas.microsoft.com/office/drawing/2015/06/chart">
            <c:ext xmlns:c16="http://schemas.microsoft.com/office/drawing/2014/chart" uri="{C3380CC4-5D6E-409C-BE32-E72D297353CC}">
              <c16:uniqueId val="{00000000-4032-4B20-B3C6-D106DD0E92D4}"/>
            </c:ext>
          </c:extLst>
        </c:ser>
        <c:ser>
          <c:idx val="2"/>
          <c:order val="1"/>
          <c:tx>
            <c:strRef>
              <c:f>'Figure 9.3'!$D$34</c:f>
              <c:strCache>
                <c:ptCount val="1"/>
                <c:pt idx="0">
                  <c:v>Dépense moyenne pour un élève de l'élémentaire                                     </c:v>
                </c:pt>
              </c:strCache>
            </c:strRef>
          </c:tx>
          <c:spPr>
            <a:ln w="28575">
              <a:solidFill>
                <a:schemeClr val="tx2"/>
              </a:solidFill>
              <a:prstDash val="solid"/>
            </a:ln>
          </c:spPr>
          <c:marker>
            <c:symbol val="triangle"/>
            <c:size val="5"/>
            <c:spPr>
              <a:noFill/>
              <a:ln w="9525">
                <a:noFill/>
              </a:ln>
            </c:spPr>
          </c:marker>
          <c:cat>
            <c:strRef>
              <c:f>'Figure 9.3'!$A$35:$A$74</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9.3'!$D$35:$D$74</c:f>
              <c:numCache>
                <c:formatCode>#,##0"   "</c:formatCode>
                <c:ptCount val="40"/>
                <c:pt idx="3">
                  <c:v>4000</c:v>
                </c:pt>
                <c:pt idx="4">
                  <c:v>4180</c:v>
                </c:pt>
                <c:pt idx="5">
                  <c:v>4290</c:v>
                </c:pt>
                <c:pt idx="6">
                  <c:v>4130</c:v>
                </c:pt>
                <c:pt idx="7">
                  <c:v>4150</c:v>
                </c:pt>
                <c:pt idx="8">
                  <c:v>4250</c:v>
                </c:pt>
                <c:pt idx="9">
                  <c:v>4350</c:v>
                </c:pt>
                <c:pt idx="10">
                  <c:v>4420</c:v>
                </c:pt>
                <c:pt idx="11">
                  <c:v>4570</c:v>
                </c:pt>
                <c:pt idx="12">
                  <c:v>4640</c:v>
                </c:pt>
                <c:pt idx="13">
                  <c:v>4770</c:v>
                </c:pt>
                <c:pt idx="14">
                  <c:v>4950</c:v>
                </c:pt>
                <c:pt idx="15">
                  <c:v>5080</c:v>
                </c:pt>
                <c:pt idx="16">
                  <c:v>5140</c:v>
                </c:pt>
                <c:pt idx="17">
                  <c:v>5160</c:v>
                </c:pt>
                <c:pt idx="18">
                  <c:v>5380</c:v>
                </c:pt>
                <c:pt idx="19">
                  <c:v>5660</c:v>
                </c:pt>
                <c:pt idx="20">
                  <c:v>5780</c:v>
                </c:pt>
                <c:pt idx="21">
                  <c:v>5820</c:v>
                </c:pt>
                <c:pt idx="22">
                  <c:v>5790</c:v>
                </c:pt>
                <c:pt idx="23">
                  <c:v>6010</c:v>
                </c:pt>
                <c:pt idx="24">
                  <c:v>6070</c:v>
                </c:pt>
                <c:pt idx="25">
                  <c:v>6030</c:v>
                </c:pt>
                <c:pt idx="26">
                  <c:v>6020</c:v>
                </c:pt>
                <c:pt idx="27">
                  <c:v>5940</c:v>
                </c:pt>
                <c:pt idx="28">
                  <c:v>5840</c:v>
                </c:pt>
                <c:pt idx="29">
                  <c:v>6030</c:v>
                </c:pt>
                <c:pt idx="30">
                  <c:v>6100</c:v>
                </c:pt>
                <c:pt idx="31">
                  <c:v>6120</c:v>
                </c:pt>
                <c:pt idx="32">
                  <c:v>6230</c:v>
                </c:pt>
                <c:pt idx="33">
                  <c:v>6300</c:v>
                </c:pt>
                <c:pt idx="34">
                  <c:v>6330</c:v>
                </c:pt>
                <c:pt idx="35">
                  <c:v>6320</c:v>
                </c:pt>
                <c:pt idx="36">
                  <c:v>6310</c:v>
                </c:pt>
                <c:pt idx="37">
                  <c:v>6620</c:v>
                </c:pt>
                <c:pt idx="38">
                  <c:v>6780</c:v>
                </c:pt>
                <c:pt idx="39">
                  <c:v>6940</c:v>
                </c:pt>
              </c:numCache>
            </c:numRef>
          </c:val>
          <c:smooth val="0"/>
          <c:extLst xmlns:c16r2="http://schemas.microsoft.com/office/drawing/2015/06/chart">
            <c:ext xmlns:c16="http://schemas.microsoft.com/office/drawing/2014/chart" uri="{C3380CC4-5D6E-409C-BE32-E72D297353CC}">
              <c16:uniqueId val="{00000001-4032-4B20-B3C6-D106DD0E92D4}"/>
            </c:ext>
          </c:extLst>
        </c:ser>
        <c:ser>
          <c:idx val="11"/>
          <c:order val="2"/>
          <c:tx>
            <c:strRef>
              <c:f>'Figure 9.3'!$B$34</c:f>
              <c:strCache>
                <c:ptCount val="1"/>
                <c:pt idx="0">
                  <c:v>Dépense moyenne pour un élève du 1er degré                               </c:v>
                </c:pt>
              </c:strCache>
            </c:strRef>
          </c:tx>
          <c:spPr>
            <a:ln w="28575">
              <a:solidFill>
                <a:srgbClr val="FF0000"/>
              </a:solidFill>
              <a:prstDash val="solid"/>
            </a:ln>
          </c:spPr>
          <c:marker>
            <c:symbol val="none"/>
          </c:marker>
          <c:cat>
            <c:strRef>
              <c:f>'Figure 9.3'!$A$35:$A$74</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9.3'!$B$35:$B$74</c:f>
              <c:numCache>
                <c:formatCode>#,##0"   "</c:formatCode>
                <c:ptCount val="40"/>
                <c:pt idx="0">
                  <c:v>3340</c:v>
                </c:pt>
                <c:pt idx="1">
                  <c:v>3510</c:v>
                </c:pt>
                <c:pt idx="2">
                  <c:v>3720</c:v>
                </c:pt>
                <c:pt idx="3">
                  <c:v>3760</c:v>
                </c:pt>
                <c:pt idx="4">
                  <c:v>3900</c:v>
                </c:pt>
                <c:pt idx="5">
                  <c:v>3960</c:v>
                </c:pt>
                <c:pt idx="6">
                  <c:v>3850</c:v>
                </c:pt>
                <c:pt idx="7">
                  <c:v>3910</c:v>
                </c:pt>
                <c:pt idx="8">
                  <c:v>4010</c:v>
                </c:pt>
                <c:pt idx="9">
                  <c:v>4110</c:v>
                </c:pt>
                <c:pt idx="10">
                  <c:v>4170</c:v>
                </c:pt>
                <c:pt idx="11">
                  <c:v>4330</c:v>
                </c:pt>
                <c:pt idx="12">
                  <c:v>4500</c:v>
                </c:pt>
                <c:pt idx="13">
                  <c:v>4670</c:v>
                </c:pt>
                <c:pt idx="14">
                  <c:v>4830</c:v>
                </c:pt>
                <c:pt idx="15">
                  <c:v>4970</c:v>
                </c:pt>
                <c:pt idx="16">
                  <c:v>5070</c:v>
                </c:pt>
                <c:pt idx="17">
                  <c:v>5210</c:v>
                </c:pt>
                <c:pt idx="18">
                  <c:v>5410</c:v>
                </c:pt>
                <c:pt idx="19">
                  <c:v>5630</c:v>
                </c:pt>
                <c:pt idx="20">
                  <c:v>5730</c:v>
                </c:pt>
                <c:pt idx="21">
                  <c:v>5750</c:v>
                </c:pt>
                <c:pt idx="22">
                  <c:v>5710</c:v>
                </c:pt>
                <c:pt idx="23">
                  <c:v>5890</c:v>
                </c:pt>
                <c:pt idx="24">
                  <c:v>5950</c:v>
                </c:pt>
                <c:pt idx="25">
                  <c:v>5890</c:v>
                </c:pt>
                <c:pt idx="26">
                  <c:v>5910</c:v>
                </c:pt>
                <c:pt idx="27">
                  <c:v>5890</c:v>
                </c:pt>
                <c:pt idx="28">
                  <c:v>5820</c:v>
                </c:pt>
                <c:pt idx="29">
                  <c:v>6010</c:v>
                </c:pt>
                <c:pt idx="30">
                  <c:v>6060</c:v>
                </c:pt>
                <c:pt idx="31">
                  <c:v>6080</c:v>
                </c:pt>
                <c:pt idx="32">
                  <c:v>6170</c:v>
                </c:pt>
                <c:pt idx="33">
                  <c:v>6370</c:v>
                </c:pt>
                <c:pt idx="34">
                  <c:v>6410</c:v>
                </c:pt>
                <c:pt idx="35">
                  <c:v>6420</c:v>
                </c:pt>
                <c:pt idx="36">
                  <c:v>6460</c:v>
                </c:pt>
                <c:pt idx="37">
                  <c:v>6760</c:v>
                </c:pt>
                <c:pt idx="38">
                  <c:v>6870</c:v>
                </c:pt>
                <c:pt idx="39">
                  <c:v>7000</c:v>
                </c:pt>
              </c:numCache>
            </c:numRef>
          </c:val>
          <c:smooth val="0"/>
          <c:extLst xmlns:c16r2="http://schemas.microsoft.com/office/drawing/2015/06/chart">
            <c:ext xmlns:c16="http://schemas.microsoft.com/office/drawing/2014/chart" uri="{C3380CC4-5D6E-409C-BE32-E72D297353CC}">
              <c16:uniqueId val="{00000002-4032-4B20-B3C6-D106DD0E92D4}"/>
            </c:ext>
          </c:extLst>
        </c:ser>
        <c:dLbls>
          <c:showLegendKey val="0"/>
          <c:showVal val="0"/>
          <c:showCatName val="0"/>
          <c:showSerName val="0"/>
          <c:showPercent val="0"/>
          <c:showBubbleSize val="0"/>
        </c:dLbls>
        <c:marker val="1"/>
        <c:smooth val="0"/>
        <c:axId val="120540544"/>
        <c:axId val="120546816"/>
      </c:lineChart>
      <c:catAx>
        <c:axId val="12054054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b="0"/>
                  <a:t>En euros 2019</a:t>
                </a:r>
              </a:p>
            </c:rich>
          </c:tx>
          <c:layout>
            <c:manualLayout>
              <c:xMode val="edge"/>
              <c:yMode val="edge"/>
              <c:x val="2.7324997652429552E-2"/>
              <c:y val="7.200067319697169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1)"/>
                <a:ea typeface="CG Times (W1)"/>
                <a:cs typeface="CG Times (W1)"/>
              </a:defRPr>
            </a:pPr>
            <a:endParaRPr lang="fr-FR"/>
          </a:p>
        </c:txPr>
        <c:crossAx val="120546816"/>
        <c:crosses val="autoZero"/>
        <c:auto val="0"/>
        <c:lblAlgn val="l"/>
        <c:lblOffset val="100"/>
        <c:tickLblSkip val="5"/>
        <c:tickMarkSkip val="1"/>
        <c:noMultiLvlLbl val="0"/>
      </c:catAx>
      <c:valAx>
        <c:axId val="120546816"/>
        <c:scaling>
          <c:orientation val="minMax"/>
          <c:max val="7200"/>
          <c:min val="2500"/>
        </c:scaling>
        <c:delete val="0"/>
        <c:axPos val="l"/>
        <c:majorGridlines>
          <c:spPr>
            <a:ln w="12700">
              <a:solidFill>
                <a:srgbClr val="969696"/>
              </a:solidFill>
              <a:prstDash val="dash"/>
            </a:ln>
          </c:spPr>
        </c:majorGridlines>
        <c:numFmt formatCode="#,##0&quot;   &quot;" sourceLinked="1"/>
        <c:majorTickMark val="out"/>
        <c:minorTickMark val="none"/>
        <c:tickLblPos val="nextTo"/>
        <c:spPr>
          <a:ln w="9525">
            <a:solidFill>
              <a:srgbClr val="969696"/>
            </a:solidFill>
          </a:ln>
        </c:spPr>
        <c:txPr>
          <a:bodyPr rot="0" vert="horz"/>
          <a:lstStyle/>
          <a:p>
            <a:pPr>
              <a:defRPr sz="800" b="0" i="0" u="none" strike="noStrike" baseline="0">
                <a:solidFill>
                  <a:srgbClr val="000000"/>
                </a:solidFill>
                <a:latin typeface="Arial"/>
                <a:ea typeface="Arial"/>
                <a:cs typeface="Arial"/>
              </a:defRPr>
            </a:pPr>
            <a:endParaRPr lang="fr-FR"/>
          </a:p>
        </c:txPr>
        <c:crossAx val="120540544"/>
        <c:crosses val="autoZero"/>
        <c:crossBetween val="midCat"/>
        <c:majorUnit val="5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659" l="0.78740157480314954" r="0.78740157480314954" t="0.98425196850393659" header="0.51181102362204722" footer="0.5118110236220472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81060028786723"/>
          <c:y val="4.5576407506702415E-2"/>
          <c:w val="0.6680484792342134"/>
          <c:h val="0.93603318103755551"/>
        </c:manualLayout>
      </c:layout>
      <c:barChart>
        <c:barDir val="bar"/>
        <c:grouping val="clustered"/>
        <c:varyColors val="0"/>
        <c:ser>
          <c:idx val="0"/>
          <c:order val="0"/>
          <c:spPr>
            <a:solidFill>
              <a:srgbClr val="000080"/>
            </a:solidFill>
            <a:ln w="12700">
              <a:solidFill>
                <a:srgbClr val="000080"/>
              </a:solidFill>
              <a:prstDash val="solid"/>
            </a:ln>
          </c:spPr>
          <c:invertIfNegative val="0"/>
          <c:dPt>
            <c:idx val="0"/>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01-87A9-4939-950F-A13F48D36B88}"/>
              </c:ext>
            </c:extLst>
          </c:dPt>
          <c:dPt>
            <c:idx val="1"/>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03-87A9-4939-950F-A13F48D36B88}"/>
              </c:ext>
            </c:extLst>
          </c:dPt>
          <c:dPt>
            <c:idx val="2"/>
            <c:invertIfNegative val="0"/>
            <c:bubble3D val="0"/>
            <c:spPr>
              <a:solidFill>
                <a:srgbClr val="FF0000"/>
              </a:solidFill>
              <a:ln w="12700">
                <a:solidFill>
                  <a:schemeClr val="accent1"/>
                </a:solidFill>
                <a:prstDash val="solid"/>
              </a:ln>
            </c:spPr>
            <c:extLst xmlns:c16r2="http://schemas.microsoft.com/office/drawing/2015/06/chart">
              <c:ext xmlns:c16="http://schemas.microsoft.com/office/drawing/2014/chart" uri="{C3380CC4-5D6E-409C-BE32-E72D297353CC}">
                <c16:uniqueId val="{00000005-87A9-4939-950F-A13F48D36B88}"/>
              </c:ext>
            </c:extLst>
          </c:dPt>
          <c:dPt>
            <c:idx val="3"/>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07-87A9-4939-950F-A13F48D36B88}"/>
              </c:ext>
            </c:extLst>
          </c:dPt>
          <c:dPt>
            <c:idx val="4"/>
            <c:invertIfNegative val="0"/>
            <c:bubble3D val="0"/>
            <c:spPr>
              <a:solidFill>
                <a:srgbClr val="00B050"/>
              </a:solidFill>
              <a:ln w="12700">
                <a:solidFill>
                  <a:schemeClr val="accent1"/>
                </a:solidFill>
                <a:prstDash val="solid"/>
              </a:ln>
            </c:spPr>
            <c:extLst xmlns:c16r2="http://schemas.microsoft.com/office/drawing/2015/06/chart">
              <c:ext xmlns:c16="http://schemas.microsoft.com/office/drawing/2014/chart" uri="{C3380CC4-5D6E-409C-BE32-E72D297353CC}">
                <c16:uniqueId val="{00000009-87A9-4939-950F-A13F48D36B88}"/>
              </c:ext>
            </c:extLst>
          </c:dPt>
          <c:dPt>
            <c:idx val="5"/>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0B-87A9-4939-950F-A13F48D36B88}"/>
              </c:ext>
            </c:extLst>
          </c:dPt>
          <c:dPt>
            <c:idx val="6"/>
            <c:invertIfNegative val="0"/>
            <c:bubble3D val="0"/>
            <c:spPr>
              <a:solidFill>
                <a:schemeClr val="accent1">
                  <a:lumMod val="75000"/>
                </a:schemeClr>
              </a:solidFill>
              <a:ln w="12700">
                <a:solidFill>
                  <a:srgbClr val="002060"/>
                </a:solidFill>
                <a:prstDash val="solid"/>
              </a:ln>
            </c:spPr>
            <c:extLst xmlns:c16r2="http://schemas.microsoft.com/office/drawing/2015/06/chart">
              <c:ext xmlns:c16="http://schemas.microsoft.com/office/drawing/2014/chart" uri="{C3380CC4-5D6E-409C-BE32-E72D297353CC}">
                <c16:uniqueId val="{0000000D-87A9-4939-950F-A13F48D36B88}"/>
              </c:ext>
            </c:extLst>
          </c:dPt>
          <c:dPt>
            <c:idx val="7"/>
            <c:invertIfNegative val="0"/>
            <c:bubble3D val="0"/>
            <c:spPr>
              <a:solidFill>
                <a:schemeClr val="accent1">
                  <a:lumMod val="75000"/>
                </a:schemeClr>
              </a:solidFill>
              <a:ln w="12700">
                <a:solidFill>
                  <a:srgbClr val="002060"/>
                </a:solidFill>
                <a:prstDash val="solid"/>
              </a:ln>
            </c:spPr>
            <c:extLst xmlns:c16r2="http://schemas.microsoft.com/office/drawing/2015/06/chart">
              <c:ext xmlns:c16="http://schemas.microsoft.com/office/drawing/2014/chart" uri="{C3380CC4-5D6E-409C-BE32-E72D297353CC}">
                <c16:uniqueId val="{0000000F-87A9-4939-950F-A13F48D36B88}"/>
              </c:ext>
            </c:extLst>
          </c:dPt>
          <c:dPt>
            <c:idx val="8"/>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1-87A9-4939-950F-A13F48D36B88}"/>
              </c:ext>
            </c:extLst>
          </c:dPt>
          <c:dPt>
            <c:idx val="9"/>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3-87A9-4939-950F-A13F48D36B88}"/>
              </c:ext>
            </c:extLst>
          </c:dPt>
          <c:dPt>
            <c:idx val="10"/>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5-87A9-4939-950F-A13F48D36B88}"/>
              </c:ext>
            </c:extLst>
          </c:dPt>
          <c:dPt>
            <c:idx val="11"/>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7-87A9-4939-950F-A13F48D36B88}"/>
              </c:ext>
            </c:extLst>
          </c:dPt>
          <c:dPt>
            <c:idx val="12"/>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9-87A9-4939-950F-A13F48D36B88}"/>
              </c:ext>
            </c:extLst>
          </c:dPt>
          <c:dPt>
            <c:idx val="13"/>
            <c:invertIfNegative val="0"/>
            <c:bubble3D val="0"/>
            <c:spPr>
              <a:solidFill>
                <a:schemeClr val="accent1">
                  <a:lumMod val="75000"/>
                </a:schemeClr>
              </a:solidFill>
              <a:ln w="12700">
                <a:solidFill>
                  <a:srgbClr val="000080"/>
                </a:solidFill>
                <a:prstDash val="solid"/>
              </a:ln>
            </c:spPr>
            <c:extLst xmlns:c16r2="http://schemas.microsoft.com/office/drawing/2015/06/chart">
              <c:ext xmlns:c16="http://schemas.microsoft.com/office/drawing/2014/chart" uri="{C3380CC4-5D6E-409C-BE32-E72D297353CC}">
                <c16:uniqueId val="{0000001B-87A9-4939-950F-A13F48D36B88}"/>
              </c:ext>
            </c:extLst>
          </c:dPt>
          <c:dLbls>
            <c:dLbl>
              <c:idx val="11"/>
              <c:layout>
                <c:manualLayout>
                  <c:x val="0"/>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7-87A9-4939-950F-A13F48D36B88}"/>
                </c:ext>
              </c:extLst>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9.4'!$A$31:$A$44</c:f>
              <c:strCache>
                <c:ptCount val="14"/>
                <c:pt idx="0">
                  <c:v>Espagne</c:v>
                </c:pt>
                <c:pt idx="1">
                  <c:v>Irlande</c:v>
                </c:pt>
                <c:pt idx="2">
                  <c:v>France</c:v>
                </c:pt>
                <c:pt idx="3">
                  <c:v>Japon</c:v>
                </c:pt>
                <c:pt idx="4">
                  <c:v>Moyenne OCDE</c:v>
                </c:pt>
                <c:pt idx="5">
                  <c:v>Italie</c:v>
                </c:pt>
                <c:pt idx="6">
                  <c:v>Pays-Bas</c:v>
                </c:pt>
                <c:pt idx="7">
                  <c:v>Allemagne</c:v>
                </c:pt>
                <c:pt idx="8">
                  <c:v>Finlande</c:v>
                </c:pt>
                <c:pt idx="9">
                  <c:v>Australie</c:v>
                </c:pt>
                <c:pt idx="10">
                  <c:v>Royaume-Uni</c:v>
                </c:pt>
                <c:pt idx="11">
                  <c:v>Suède</c:v>
                </c:pt>
                <c:pt idx="12">
                  <c:v>États-Unis</c:v>
                </c:pt>
                <c:pt idx="13">
                  <c:v>Norvège</c:v>
                </c:pt>
              </c:strCache>
            </c:strRef>
          </c:cat>
          <c:val>
            <c:numRef>
              <c:f>'Figure 9.4'!$B$31:$B$44</c:f>
              <c:numCache>
                <c:formatCode>#,##0_ ;\-#,##0\ </c:formatCode>
                <c:ptCount val="14"/>
                <c:pt idx="0">
                  <c:v>8160</c:v>
                </c:pt>
                <c:pt idx="1">
                  <c:v>8210</c:v>
                </c:pt>
                <c:pt idx="2">
                  <c:v>8320</c:v>
                </c:pt>
                <c:pt idx="3">
                  <c:v>8820</c:v>
                </c:pt>
                <c:pt idx="4">
                  <c:v>9090</c:v>
                </c:pt>
                <c:pt idx="5">
                  <c:v>9160</c:v>
                </c:pt>
                <c:pt idx="6">
                  <c:v>9300</c:v>
                </c:pt>
                <c:pt idx="7">
                  <c:v>9570</c:v>
                </c:pt>
                <c:pt idx="8">
                  <c:v>9630</c:v>
                </c:pt>
                <c:pt idx="9">
                  <c:v>10240</c:v>
                </c:pt>
                <c:pt idx="10">
                  <c:v>11600</c:v>
                </c:pt>
                <c:pt idx="11">
                  <c:v>12190</c:v>
                </c:pt>
                <c:pt idx="12">
                  <c:v>12590</c:v>
                </c:pt>
                <c:pt idx="13">
                  <c:v>13910</c:v>
                </c:pt>
              </c:numCache>
            </c:numRef>
          </c:val>
          <c:extLst xmlns:c16r2="http://schemas.microsoft.com/office/drawing/2015/06/chart">
            <c:ext xmlns:c16="http://schemas.microsoft.com/office/drawing/2014/chart" uri="{C3380CC4-5D6E-409C-BE32-E72D297353CC}">
              <c16:uniqueId val="{0000001C-87A9-4939-950F-A13F48D36B88}"/>
            </c:ext>
          </c:extLst>
        </c:ser>
        <c:dLbls>
          <c:showLegendKey val="0"/>
          <c:showVal val="0"/>
          <c:showCatName val="0"/>
          <c:showSerName val="0"/>
          <c:showPercent val="0"/>
          <c:showBubbleSize val="0"/>
        </c:dLbls>
        <c:gapWidth val="100"/>
        <c:axId val="120622080"/>
        <c:axId val="120632064"/>
      </c:barChart>
      <c:catAx>
        <c:axId val="120622080"/>
        <c:scaling>
          <c:orientation val="minMax"/>
        </c:scaling>
        <c:delete val="0"/>
        <c:axPos val="l"/>
        <c:numFmt formatCode="General" sourceLinked="1"/>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fr-FR"/>
          </a:p>
        </c:txPr>
        <c:crossAx val="120632064"/>
        <c:crosses val="autoZero"/>
        <c:auto val="1"/>
        <c:lblAlgn val="ctr"/>
        <c:lblOffset val="100"/>
        <c:tickLblSkip val="1"/>
        <c:tickMarkSkip val="1"/>
        <c:noMultiLvlLbl val="0"/>
      </c:catAx>
      <c:valAx>
        <c:axId val="120632064"/>
        <c:scaling>
          <c:orientation val="minMax"/>
          <c:max val="15000"/>
          <c:min val="0"/>
        </c:scaling>
        <c:delete val="0"/>
        <c:axPos val="b"/>
        <c:numFmt formatCode="#,##0_ ;\-#,##0\ " sourceLinked="1"/>
        <c:majorTickMark val="none"/>
        <c:minorTickMark val="none"/>
        <c:tickLblPos val="none"/>
        <c:crossAx val="120622080"/>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899999956" l="0.75000000000000056" r="0.75000000000000056" t="0.98425196899999956" header="0.49212598450000095" footer="0.4921259845000009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85725</xdr:colOff>
      <xdr:row>43</xdr:row>
      <xdr:rowOff>38100</xdr:rowOff>
    </xdr:from>
    <xdr:to>
      <xdr:col>10</xdr:col>
      <xdr:colOff>171450</xdr:colOff>
      <xdr:row>72</xdr:row>
      <xdr:rowOff>114300</xdr:rowOff>
    </xdr:to>
    <xdr:graphicFrame macro="">
      <xdr:nvGraphicFramePr>
        <xdr:cNvPr id="635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1</xdr:row>
      <xdr:rowOff>57149</xdr:rowOff>
    </xdr:from>
    <xdr:to>
      <xdr:col>8</xdr:col>
      <xdr:colOff>66675</xdr:colOff>
      <xdr:row>24</xdr:row>
      <xdr:rowOff>47624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0.59806</cdr:x>
      <cdr:y>0.09547</cdr:y>
    </cdr:from>
    <cdr:to>
      <cdr:x>0.59806</cdr:x>
      <cdr:y>0.82465</cdr:y>
    </cdr:to>
    <cdr:sp macro="" textlink="">
      <cdr:nvSpPr>
        <cdr:cNvPr id="64516" name="Line 4"/>
        <cdr:cNvSpPr>
          <a:spLocks xmlns:a="http://schemas.openxmlformats.org/drawingml/2006/main" noChangeShapeType="1"/>
        </cdr:cNvSpPr>
      </cdr:nvSpPr>
      <cdr:spPr bwMode="auto">
        <a:xfrm xmlns:a="http://schemas.openxmlformats.org/drawingml/2006/main" flipH="1" flipV="1">
          <a:off x="4748366" y="459680"/>
          <a:ext cx="0" cy="3486607"/>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0.79467</cdr:x>
      <cdr:y>0.09547</cdr:y>
    </cdr:from>
    <cdr:to>
      <cdr:x>0.79467</cdr:x>
      <cdr:y>0.82465</cdr:y>
    </cdr:to>
    <cdr:sp macro="" textlink="">
      <cdr:nvSpPr>
        <cdr:cNvPr id="64518" name="Line 6"/>
        <cdr:cNvSpPr>
          <a:spLocks xmlns:a="http://schemas.openxmlformats.org/drawingml/2006/main" noChangeShapeType="1"/>
        </cdr:cNvSpPr>
      </cdr:nvSpPr>
      <cdr:spPr bwMode="auto">
        <a:xfrm xmlns:a="http://schemas.openxmlformats.org/drawingml/2006/main" flipV="1">
          <a:off x="6308342" y="459680"/>
          <a:ext cx="0" cy="3486607"/>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0.13123</cdr:x>
      <cdr:y>0.58992</cdr:y>
    </cdr:from>
    <cdr:to>
      <cdr:x>0.22484</cdr:x>
      <cdr:y>0.64383</cdr:y>
    </cdr:to>
    <cdr:sp macro="" textlink="">
      <cdr:nvSpPr>
        <cdr:cNvPr id="64527" name="Texte 5"/>
        <cdr:cNvSpPr txBox="1">
          <a:spLocks xmlns:a="http://schemas.openxmlformats.org/drawingml/2006/main" noChangeArrowheads="1"/>
        </cdr:cNvSpPr>
      </cdr:nvSpPr>
      <cdr:spPr bwMode="auto">
        <a:xfrm xmlns:a="http://schemas.openxmlformats.org/drawingml/2006/main">
          <a:off x="1044403" y="2823918"/>
          <a:ext cx="742752" cy="2577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rgbClr val="000000"/>
              </a:solidFill>
              <a:latin typeface="CG Times (W1)"/>
            </a:rPr>
            <a:t>Ensemble</a:t>
          </a:r>
        </a:p>
      </cdr:txBody>
    </cdr:sp>
  </cdr:relSizeAnchor>
  <cdr:relSizeAnchor xmlns:cdr="http://schemas.openxmlformats.org/drawingml/2006/chartDrawing">
    <cdr:from>
      <cdr:x>0.2157</cdr:x>
      <cdr:y>0.46815</cdr:y>
    </cdr:from>
    <cdr:to>
      <cdr:x>0.31179</cdr:x>
      <cdr:y>0.52401</cdr:y>
    </cdr:to>
    <cdr:sp macro="" textlink="">
      <cdr:nvSpPr>
        <cdr:cNvPr id="64528" name="Texte 5"/>
        <cdr:cNvSpPr txBox="1">
          <a:spLocks xmlns:a="http://schemas.openxmlformats.org/drawingml/2006/main" noChangeArrowheads="1"/>
        </cdr:cNvSpPr>
      </cdr:nvSpPr>
      <cdr:spPr bwMode="auto">
        <a:xfrm xmlns:a="http://schemas.openxmlformats.org/drawingml/2006/main">
          <a:off x="1714644" y="2241645"/>
          <a:ext cx="762350" cy="2671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CG Times (W1)"/>
            </a:rPr>
            <a:t>Elémentaire</a:t>
          </a:r>
        </a:p>
      </cdr:txBody>
    </cdr:sp>
  </cdr:relSizeAnchor>
  <cdr:relSizeAnchor xmlns:cdr="http://schemas.openxmlformats.org/drawingml/2006/chartDrawing">
    <cdr:from>
      <cdr:x>0.24065</cdr:x>
      <cdr:y>0.67004</cdr:y>
    </cdr:from>
    <cdr:to>
      <cdr:x>0.35699</cdr:x>
      <cdr:y>0.73375</cdr:y>
    </cdr:to>
    <cdr:sp macro="" textlink="">
      <cdr:nvSpPr>
        <cdr:cNvPr id="64529" name="Texte 5"/>
        <cdr:cNvSpPr txBox="1">
          <a:spLocks xmlns:a="http://schemas.openxmlformats.org/drawingml/2006/main" noChangeArrowheads="1"/>
        </cdr:cNvSpPr>
      </cdr:nvSpPr>
      <cdr:spPr bwMode="auto">
        <a:xfrm xmlns:a="http://schemas.openxmlformats.org/drawingml/2006/main">
          <a:off x="1912580" y="3207023"/>
          <a:ext cx="923051" cy="3046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CG Times (W1)"/>
            </a:rPr>
            <a:t>Préélémentaire</a:t>
          </a:r>
        </a:p>
      </cdr:txBody>
    </cdr:sp>
  </cdr:relSizeAnchor>
  <cdr:relSizeAnchor xmlns:cdr="http://schemas.openxmlformats.org/drawingml/2006/chartDrawing">
    <cdr:from>
      <cdr:x>0.93472</cdr:x>
      <cdr:y>0.84131</cdr:y>
    </cdr:from>
    <cdr:to>
      <cdr:x>0.98362</cdr:x>
      <cdr:y>0.87317</cdr:y>
    </cdr:to>
    <cdr:sp macro="" textlink="">
      <cdr:nvSpPr>
        <cdr:cNvPr id="64530" name="Text Box 18"/>
        <cdr:cNvSpPr txBox="1">
          <a:spLocks xmlns:a="http://schemas.openxmlformats.org/drawingml/2006/main" noChangeArrowheads="1"/>
        </cdr:cNvSpPr>
      </cdr:nvSpPr>
      <cdr:spPr bwMode="auto">
        <a:xfrm xmlns:a="http://schemas.openxmlformats.org/drawingml/2006/main">
          <a:off x="7419531" y="4025954"/>
          <a:ext cx="388034" cy="152305"/>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0" u="none" strike="noStrike" baseline="0">
              <a:solidFill>
                <a:srgbClr val="000000"/>
              </a:solidFill>
              <a:latin typeface="Arial"/>
              <a:cs typeface="Arial"/>
            </a:rPr>
            <a:t>2012p</a:t>
          </a:r>
        </a:p>
      </cdr:txBody>
    </cdr:sp>
  </cdr:relSizeAnchor>
  <cdr:relSizeAnchor xmlns:cdr="http://schemas.openxmlformats.org/drawingml/2006/chartDrawing">
    <cdr:from>
      <cdr:x>0.01317</cdr:x>
      <cdr:y>0.86116</cdr:y>
    </cdr:from>
    <cdr:to>
      <cdr:x>0.79467</cdr:x>
      <cdr:y>0.98538</cdr:y>
    </cdr:to>
    <cdr:sp macro="" textlink="">
      <cdr:nvSpPr>
        <cdr:cNvPr id="64531" name="Text Box 19"/>
        <cdr:cNvSpPr txBox="1">
          <a:spLocks xmlns:a="http://schemas.openxmlformats.org/drawingml/2006/main" noChangeArrowheads="1"/>
        </cdr:cNvSpPr>
      </cdr:nvSpPr>
      <cdr:spPr bwMode="auto">
        <a:xfrm xmlns:a="http://schemas.openxmlformats.org/drawingml/2006/main">
          <a:off x="107633" y="4120852"/>
          <a:ext cx="6200709" cy="5939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Lecture : ce graphique présente deux ruptures de série : </a:t>
          </a:r>
        </a:p>
        <a:p xmlns:a="http://schemas.openxmlformats.org/drawingml/2006/main">
          <a:pPr algn="l" rtl="0">
            <a:defRPr sz="1000"/>
          </a:pPr>
          <a:r>
            <a:rPr lang="fr-FR" sz="800" b="0" i="0" u="none" strike="noStrike" baseline="0">
              <a:solidFill>
                <a:srgbClr val="000000"/>
              </a:solidFill>
              <a:latin typeface="Arial"/>
              <a:cs typeface="Arial"/>
            </a:rPr>
            <a:t>en 1999, rénovation du Compte de l'éducation (métropole + DOM) ; </a:t>
          </a:r>
        </a:p>
        <a:p xmlns:a="http://schemas.openxmlformats.org/drawingml/2006/main">
          <a:pPr algn="l" rtl="0">
            <a:defRPr sz="1000"/>
          </a:pPr>
          <a:r>
            <a:rPr lang="fr-FR" sz="800" b="0" i="0" u="none" strike="noStrike" baseline="0">
              <a:solidFill>
                <a:srgbClr val="000000"/>
              </a:solidFill>
              <a:latin typeface="Arial"/>
              <a:cs typeface="Arial"/>
            </a:rPr>
            <a:t>en 2006, modification des règles budgétaires et comptables de l'Etat (LOLF).</a:t>
          </a:r>
        </a:p>
      </cdr:txBody>
    </cdr:sp>
  </cdr:relSizeAnchor>
  <cdr:relSizeAnchor xmlns:cdr="http://schemas.openxmlformats.org/drawingml/2006/chartDrawing">
    <cdr:from>
      <cdr:x>0.04997</cdr:x>
      <cdr:y>0.60438</cdr:y>
    </cdr:from>
    <cdr:to>
      <cdr:x>0.10159</cdr:x>
      <cdr:y>0.64677</cdr:y>
    </cdr:to>
    <cdr:sp macro="" textlink="Gra02old!$C$39">
      <cdr:nvSpPr>
        <cdr:cNvPr id="64532" name="Text Box 20"/>
        <cdr:cNvSpPr txBox="1">
          <a:spLocks xmlns:a="http://schemas.openxmlformats.org/drawingml/2006/main" noChangeArrowheads="1" noTextEdit="1"/>
        </cdr:cNvSpPr>
      </cdr:nvSpPr>
      <cdr:spPr bwMode="auto">
        <a:xfrm xmlns:a="http://schemas.openxmlformats.org/drawingml/2006/main">
          <a:off x="399639" y="2893041"/>
          <a:ext cx="409592" cy="2026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relSizeAnchor>
  <cdr:relSizeAnchor xmlns:cdr="http://schemas.openxmlformats.org/drawingml/2006/chartDrawing">
    <cdr:from>
      <cdr:x>0.13839</cdr:x>
      <cdr:y>0.48554</cdr:y>
    </cdr:from>
    <cdr:to>
      <cdr:x>0.19397</cdr:x>
      <cdr:y>0.5272</cdr:y>
    </cdr:to>
    <cdr:sp macro="" textlink="Gra02old!$G$39">
      <cdr:nvSpPr>
        <cdr:cNvPr id="64533" name="Text Box 21"/>
        <cdr:cNvSpPr txBox="1">
          <a:spLocks xmlns:a="http://schemas.openxmlformats.org/drawingml/2006/main" noChangeArrowheads="1" noTextEdit="1"/>
        </cdr:cNvSpPr>
      </cdr:nvSpPr>
      <cdr:spPr bwMode="auto">
        <a:xfrm xmlns:a="http://schemas.openxmlformats.org/drawingml/2006/main">
          <a:off x="1101236" y="2324827"/>
          <a:ext cx="440948" cy="1991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relSizeAnchor>
  <cdr:relSizeAnchor xmlns:cdr="http://schemas.openxmlformats.org/drawingml/2006/chartDrawing">
    <cdr:from>
      <cdr:x>0.19323</cdr:x>
      <cdr:y>0.6818</cdr:y>
    </cdr:from>
    <cdr:to>
      <cdr:x>0.2488</cdr:x>
      <cdr:y>0.72321</cdr:y>
    </cdr:to>
    <cdr:sp macro="" textlink="Gra02old!$E$39">
      <cdr:nvSpPr>
        <cdr:cNvPr id="64534" name="Text Box 22"/>
        <cdr:cNvSpPr txBox="1">
          <a:spLocks xmlns:a="http://schemas.openxmlformats.org/drawingml/2006/main" noChangeArrowheads="1" noTextEdit="1"/>
        </cdr:cNvSpPr>
      </cdr:nvSpPr>
      <cdr:spPr bwMode="auto">
        <a:xfrm xmlns:a="http://schemas.openxmlformats.org/drawingml/2006/main">
          <a:off x="1536305" y="3263259"/>
          <a:ext cx="440948" cy="1979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relSizeAnchor>
  <cdr:relSizeAnchor xmlns:cdr="http://schemas.openxmlformats.org/drawingml/2006/chartDrawing">
    <cdr:from>
      <cdr:x>0.9446</cdr:x>
      <cdr:y>0.17265</cdr:y>
    </cdr:from>
    <cdr:to>
      <cdr:x>0.98955</cdr:x>
      <cdr:y>0.21504</cdr:y>
    </cdr:to>
    <cdr:sp macro="" textlink="Gra02old!$U$39">
      <cdr:nvSpPr>
        <cdr:cNvPr id="64535" name="Text Box 23"/>
        <cdr:cNvSpPr txBox="1">
          <a:spLocks xmlns:a="http://schemas.openxmlformats.org/drawingml/2006/main" noChangeArrowheads="1" noTextEdit="1"/>
        </cdr:cNvSpPr>
      </cdr:nvSpPr>
      <cdr:spPr bwMode="auto">
        <a:xfrm xmlns:a="http://schemas.openxmlformats.org/drawingml/2006/main">
          <a:off x="7497921" y="828726"/>
          <a:ext cx="356678" cy="2026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fld id="{1A8BCB48-298D-44DF-93A5-1F77D97E4C7F}" type="TxLink">
            <a:rPr lang="fr-FR" sz="800" b="1" i="0" u="none" strike="noStrike" baseline="0">
              <a:solidFill>
                <a:srgbClr val="000000"/>
              </a:solidFill>
              <a:latin typeface="CG Times (WN)"/>
            </a:rPr>
            <a:pPr algn="ctr" rtl="0">
              <a:defRPr sz="1000"/>
            </a:pPr>
            <a:t>6222</a:t>
          </a:fld>
          <a:endParaRPr lang="fr-FR" sz="800" b="1" i="0" u="none" strike="noStrike" baseline="0">
            <a:solidFill>
              <a:srgbClr val="000000"/>
            </a:solidFill>
            <a:latin typeface="CG Times (WN)"/>
          </a:endParaRPr>
        </a:p>
      </cdr:txBody>
    </cdr:sp>
  </cdr:relSizeAnchor>
  <cdr:relSizeAnchor xmlns:cdr="http://schemas.openxmlformats.org/drawingml/2006/chartDrawing">
    <cdr:from>
      <cdr:x>0.9446</cdr:x>
      <cdr:y>0.2268</cdr:y>
    </cdr:from>
    <cdr:to>
      <cdr:x>0.98955</cdr:x>
      <cdr:y>0.26821</cdr:y>
    </cdr:to>
    <cdr:sp macro="" textlink="Gra02old!$W$39">
      <cdr:nvSpPr>
        <cdr:cNvPr id="64536" name="Text Box 24"/>
        <cdr:cNvSpPr txBox="1">
          <a:spLocks xmlns:a="http://schemas.openxmlformats.org/drawingml/2006/main" noChangeArrowheads="1" noTextEdit="1"/>
        </cdr:cNvSpPr>
      </cdr:nvSpPr>
      <cdr:spPr bwMode="auto">
        <a:xfrm xmlns:a="http://schemas.openxmlformats.org/drawingml/2006/main">
          <a:off x="7497921" y="1087644"/>
          <a:ext cx="356678" cy="1979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98407DA6-85BB-4292-805A-C5F820A1D451}" type="TxLink">
            <a:rPr lang="fr-FR" sz="800" b="0" i="0" u="none" strike="noStrike" baseline="0">
              <a:solidFill>
                <a:srgbClr val="000000"/>
              </a:solidFill>
              <a:latin typeface="CG Times (WN)"/>
            </a:rPr>
            <a:pPr algn="ctr" rtl="0">
              <a:defRPr sz="1000"/>
            </a:pPr>
            <a:t>6167</a:t>
          </a:fld>
          <a:endParaRPr lang="fr-FR" sz="800" b="0" i="0" u="none" strike="noStrike" baseline="0">
            <a:solidFill>
              <a:srgbClr val="000000"/>
            </a:solidFill>
            <a:latin typeface="CG Times (WN)"/>
          </a:endParaRPr>
        </a:p>
      </cdr:txBody>
    </cdr:sp>
  </cdr:relSizeAnchor>
  <cdr:relSizeAnchor xmlns:cdr="http://schemas.openxmlformats.org/drawingml/2006/chartDrawing">
    <cdr:from>
      <cdr:x>0.9446</cdr:x>
      <cdr:y>0.11287</cdr:y>
    </cdr:from>
    <cdr:to>
      <cdr:x>0.99005</cdr:x>
      <cdr:y>0.15452</cdr:y>
    </cdr:to>
    <cdr:sp macro="" textlink="Gra02old!$Y$39">
      <cdr:nvSpPr>
        <cdr:cNvPr id="64537" name="Text Box 25"/>
        <cdr:cNvSpPr txBox="1">
          <a:spLocks xmlns:a="http://schemas.openxmlformats.org/drawingml/2006/main" noChangeArrowheads="1" noTextEdit="1"/>
        </cdr:cNvSpPr>
      </cdr:nvSpPr>
      <cdr:spPr bwMode="auto">
        <a:xfrm xmlns:a="http://schemas.openxmlformats.org/drawingml/2006/main">
          <a:off x="7497921" y="542862"/>
          <a:ext cx="360598" cy="19916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B91233EC-2C21-409A-A408-75EDFDB60450}" type="TxLink">
            <a:rPr lang="fr-FR" sz="800" b="0" i="0" u="none" strike="noStrike" baseline="0">
              <a:solidFill>
                <a:srgbClr val="000000"/>
              </a:solidFill>
              <a:latin typeface="CG Times (WN)"/>
            </a:rPr>
            <a:pPr algn="ctr" rtl="0">
              <a:defRPr sz="1000"/>
            </a:pPr>
            <a:t>6203</a:t>
          </a:fld>
          <a:endParaRPr lang="fr-FR" sz="800" b="0" i="0" u="none" strike="noStrike" baseline="0">
            <a:solidFill>
              <a:srgbClr val="000000"/>
            </a:solidFill>
            <a:latin typeface="CG Times (WN)"/>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11</xdr:col>
      <xdr:colOff>169912</xdr:colOff>
      <xdr:row>7</xdr:row>
      <xdr:rowOff>63893</xdr:rowOff>
    </xdr:from>
    <xdr:to>
      <xdr:col>19</xdr:col>
      <xdr:colOff>55612</xdr:colOff>
      <xdr:row>32</xdr:row>
      <xdr:rowOff>85311</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absSizeAnchor xmlns:cdr="http://schemas.openxmlformats.org/drawingml/2006/chartDrawing">
    <cdr:from>
      <cdr:x>0.16831</cdr:x>
      <cdr:y>0.50235</cdr:y>
    </cdr:from>
    <cdr:ext cx="741841" cy="257259"/>
    <cdr:sp macro="" textlink="">
      <cdr:nvSpPr>
        <cdr:cNvPr id="64527" name="Texte 5"/>
        <cdr:cNvSpPr txBox="1">
          <a:spLocks xmlns:a="http://schemas.openxmlformats.org/drawingml/2006/main" noChangeArrowheads="1"/>
        </cdr:cNvSpPr>
      </cdr:nvSpPr>
      <cdr:spPr bwMode="auto">
        <a:xfrm xmlns:a="http://schemas.openxmlformats.org/drawingml/2006/main">
          <a:off x="1006780" y="2091143"/>
          <a:ext cx="741841" cy="2572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1" i="0" u="none" strike="noStrike" baseline="0">
              <a:solidFill>
                <a:sysClr val="windowText" lastClr="000000"/>
              </a:solidFill>
              <a:latin typeface="CG Times (W1)"/>
            </a:rPr>
            <a:t>Ensemble</a:t>
          </a:r>
          <a:r>
            <a:rPr lang="fr-FR" sz="1000" b="1" i="0" u="none" strike="noStrike" baseline="30000">
              <a:solidFill>
                <a:sysClr val="windowText" lastClr="000000"/>
              </a:solidFill>
              <a:latin typeface="CG Times (W1)"/>
            </a:rPr>
            <a:t>1</a:t>
          </a:r>
        </a:p>
      </cdr:txBody>
    </cdr:sp>
  </cdr:absSizeAnchor>
  <cdr:absSizeAnchor xmlns:cdr="http://schemas.openxmlformats.org/drawingml/2006/chartDrawing">
    <cdr:from>
      <cdr:x>0.1789</cdr:x>
      <cdr:y>0.40267</cdr:y>
    </cdr:from>
    <cdr:ext cx="833767" cy="266564"/>
    <cdr:sp macro="" textlink="">
      <cdr:nvSpPr>
        <cdr:cNvPr id="64528" name="Texte 5"/>
        <cdr:cNvSpPr txBox="1">
          <a:spLocks xmlns:a="http://schemas.openxmlformats.org/drawingml/2006/main" noChangeArrowheads="1"/>
        </cdr:cNvSpPr>
      </cdr:nvSpPr>
      <cdr:spPr bwMode="auto">
        <a:xfrm xmlns:a="http://schemas.openxmlformats.org/drawingml/2006/main">
          <a:off x="1070131" y="1651433"/>
          <a:ext cx="833767" cy="2665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ysClr val="windowText" lastClr="000000"/>
              </a:solidFill>
              <a:latin typeface="Arial"/>
              <a:cs typeface="Arial"/>
            </a:rPr>
            <a:t>É</a:t>
          </a:r>
          <a:r>
            <a:rPr lang="fr-FR" sz="1000" b="0" i="0" u="none" strike="noStrike" baseline="0">
              <a:solidFill>
                <a:sysClr val="windowText" lastClr="000000"/>
              </a:solidFill>
              <a:latin typeface="CG Times (W1)"/>
            </a:rPr>
            <a:t>lémentaire</a:t>
          </a:r>
          <a:r>
            <a:rPr lang="fr-FR" sz="1000" b="0" i="0" u="none" strike="noStrike" baseline="30000">
              <a:solidFill>
                <a:sysClr val="windowText" lastClr="000000"/>
              </a:solidFill>
              <a:latin typeface="CG Times (W1)"/>
            </a:rPr>
            <a:t>1</a:t>
          </a:r>
        </a:p>
      </cdr:txBody>
    </cdr:sp>
  </cdr:absSizeAnchor>
  <cdr:absSizeAnchor xmlns:cdr="http://schemas.openxmlformats.org/drawingml/2006/chartDrawing">
    <cdr:from>
      <cdr:x>0.18087</cdr:x>
      <cdr:y>0.56396</cdr:y>
    </cdr:from>
    <cdr:ext cx="921971" cy="304026"/>
    <cdr:sp macro="" textlink="">
      <cdr:nvSpPr>
        <cdr:cNvPr id="64529" name="Texte 5"/>
        <cdr:cNvSpPr txBox="1">
          <a:spLocks xmlns:a="http://schemas.openxmlformats.org/drawingml/2006/main" noChangeArrowheads="1"/>
        </cdr:cNvSpPr>
      </cdr:nvSpPr>
      <cdr:spPr bwMode="auto">
        <a:xfrm xmlns:a="http://schemas.openxmlformats.org/drawingml/2006/main">
          <a:off x="1081923" y="2347609"/>
          <a:ext cx="921971" cy="3040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ysClr val="windowText" lastClr="000000"/>
              </a:solidFill>
              <a:latin typeface="CG Times (W1)"/>
            </a:rPr>
            <a:t>Préélémentaire</a:t>
          </a:r>
        </a:p>
      </cdr:txBody>
    </cdr:sp>
  </cdr:absSizeAnchor>
  <cdr:relSizeAnchor xmlns:cdr="http://schemas.openxmlformats.org/drawingml/2006/chartDrawing">
    <cdr:from>
      <cdr:x>0.88711</cdr:x>
      <cdr:y>0.77207</cdr:y>
    </cdr:from>
    <cdr:to>
      <cdr:x>0.94872</cdr:x>
      <cdr:y>0.80502</cdr:y>
    </cdr:to>
    <cdr:sp macro="" textlink="">
      <cdr:nvSpPr>
        <cdr:cNvPr id="64530" name="Text Box 18"/>
        <cdr:cNvSpPr txBox="1">
          <a:spLocks xmlns:a="http://schemas.openxmlformats.org/drawingml/2006/main" noChangeArrowheads="1"/>
        </cdr:cNvSpPr>
      </cdr:nvSpPr>
      <cdr:spPr bwMode="auto">
        <a:xfrm xmlns:a="http://schemas.openxmlformats.org/drawingml/2006/main">
          <a:off x="4685043" y="3878385"/>
          <a:ext cx="325107" cy="167595"/>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0" u="none" strike="noStrike" baseline="0">
              <a:solidFill>
                <a:srgbClr val="000000"/>
              </a:solidFill>
              <a:latin typeface="Arial"/>
              <a:cs typeface="Arial"/>
            </a:rPr>
            <a:t>2014p</a:t>
          </a:r>
        </a:p>
      </cdr:txBody>
    </cdr:sp>
  </cdr:relSizeAnchor>
  <cdr:relSizeAnchor xmlns:cdr="http://schemas.openxmlformats.org/drawingml/2006/chartDrawing">
    <cdr:from>
      <cdr:x>0.00899</cdr:x>
      <cdr:y>0.79157</cdr:y>
    </cdr:from>
    <cdr:to>
      <cdr:x>0.98375</cdr:x>
      <cdr:y>0.99808</cdr:y>
    </cdr:to>
    <cdr:sp macro="" textlink="">
      <cdr:nvSpPr>
        <cdr:cNvPr id="64531" name="Text Box 19"/>
        <cdr:cNvSpPr txBox="1">
          <a:spLocks xmlns:a="http://schemas.openxmlformats.org/drawingml/2006/main" noChangeArrowheads="1"/>
        </cdr:cNvSpPr>
      </cdr:nvSpPr>
      <cdr:spPr bwMode="auto">
        <a:xfrm xmlns:a="http://schemas.openxmlformats.org/drawingml/2006/main">
          <a:off x="53775" y="3219450"/>
          <a:ext cx="5830722" cy="83991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2014p : données provisoires.</a:t>
          </a:r>
        </a:p>
        <a:p xmlns:a="http://schemas.openxmlformats.org/drawingml/2006/main">
          <a:pPr algn="l" rtl="0">
            <a:defRPr sz="1000"/>
          </a:pPr>
          <a:r>
            <a:rPr lang="fr-FR" sz="800" b="0" i="0" u="none" strike="noStrike" baseline="0">
              <a:solidFill>
                <a:srgbClr val="000000"/>
              </a:solidFill>
              <a:latin typeface="Arial"/>
              <a:cs typeface="Arial"/>
            </a:rPr>
            <a:t>Note </a:t>
          </a:r>
          <a:r>
            <a:rPr lang="fr-FR" sz="1000" b="0" i="0" u="none" strike="noStrike" baseline="0">
              <a:solidFill>
                <a:srgbClr val="000000"/>
              </a:solidFill>
              <a:latin typeface="Calibri"/>
            </a:rPr>
            <a:t>: les séries sont rétropolées pour tenir compte des évolutions méthodologiques. Elles diffèrent donc de celles des éditions précédentes de </a:t>
          </a:r>
          <a:r>
            <a:rPr lang="fr-FR" sz="1000" b="0" i="1" u="none" strike="noStrike" baseline="0">
              <a:solidFill>
                <a:srgbClr val="000000"/>
              </a:solidFill>
              <a:latin typeface="Calibri"/>
            </a:rPr>
            <a:t>L'état de l'</a:t>
          </a:r>
          <a:r>
            <a:rPr lang="fr-FR" sz="1000" b="0" i="1" u="none" strike="noStrike" baseline="0">
              <a:solidFill>
                <a:srgbClr val="000000"/>
              </a:solidFill>
              <a:latin typeface="Arial"/>
              <a:cs typeface="Arial"/>
            </a:rPr>
            <a:t>É</a:t>
          </a:r>
          <a:r>
            <a:rPr lang="fr-FR" sz="1000" b="0" i="1" u="none" strike="noStrike" baseline="0">
              <a:solidFill>
                <a:srgbClr val="000000"/>
              </a:solidFill>
              <a:latin typeface="Calibri"/>
            </a:rPr>
            <a:t>cole</a:t>
          </a:r>
          <a:r>
            <a:rPr lang="fr-FR" sz="1000" b="0" i="0" u="none" strike="noStrike" baseline="0">
              <a:solidFill>
                <a:srgbClr val="000000"/>
              </a:solidFill>
              <a:latin typeface="Calibri"/>
            </a:rPr>
            <a:t>. </a:t>
          </a:r>
        </a:p>
        <a:p xmlns:a="http://schemas.openxmlformats.org/drawingml/2006/main">
          <a:pPr algn="l" rtl="0">
            <a:defRPr sz="1000"/>
          </a:pPr>
          <a:r>
            <a:rPr lang="fr-FR" sz="1000" b="1" i="0" u="none" strike="noStrike" baseline="0">
              <a:solidFill>
                <a:schemeClr val="accent6"/>
              </a:solidFill>
              <a:latin typeface="Calibri"/>
            </a:rPr>
            <a:t>1.</a:t>
          </a:r>
          <a:r>
            <a:rPr lang="fr-FR" sz="1000" b="0" i="0" u="none" strike="noStrike" baseline="0">
              <a:solidFill>
                <a:schemeClr val="accent6"/>
              </a:solidFill>
              <a:latin typeface="Calibri"/>
            </a:rPr>
            <a:t> Pour l'ensemble : y compris l'enseignement spécialisé qui n'est plus distingué de l'enseignement élémentaire.</a:t>
          </a:r>
        </a:p>
      </cdr:txBody>
    </cdr:sp>
  </cdr:relSizeAnchor>
  <cdr:absSizeAnchor xmlns:cdr="http://schemas.openxmlformats.org/drawingml/2006/chartDrawing">
    <cdr:from>
      <cdr:x>0.91697</cdr:x>
      <cdr:y>0.19015</cdr:y>
    </cdr:from>
    <cdr:ext cx="342890" cy="180973"/>
    <cdr:sp macro="" textlink="'Figure 2.2 n (2)'!$D$44">
      <cdr:nvSpPr>
        <cdr:cNvPr id="64535" name="Text Box 23"/>
        <cdr:cNvSpPr txBox="1">
          <a:spLocks xmlns:a="http://schemas.openxmlformats.org/drawingml/2006/main" noChangeArrowheads="1" noTextEdit="1"/>
        </cdr:cNvSpPr>
      </cdr:nvSpPr>
      <cdr:spPr bwMode="auto">
        <a:xfrm xmlns:a="http://schemas.openxmlformats.org/drawingml/2006/main">
          <a:off x="4838710" y="967192"/>
          <a:ext cx="342890" cy="1809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0.91877</cdr:x>
      <cdr:y>0.14679</cdr:y>
    </cdr:from>
    <cdr:ext cx="352424" cy="175118"/>
    <cdr:sp macro="" textlink="'Figure 2.2 n (2)'!$E$44">
      <cdr:nvSpPr>
        <cdr:cNvPr id="64536" name="Text Box 24"/>
        <cdr:cNvSpPr txBox="1">
          <a:spLocks xmlns:a="http://schemas.openxmlformats.org/drawingml/2006/main" noChangeArrowheads="1" noTextEdit="1"/>
        </cdr:cNvSpPr>
      </cdr:nvSpPr>
      <cdr:spPr bwMode="auto">
        <a:xfrm xmlns:a="http://schemas.openxmlformats.org/drawingml/2006/main">
          <a:off x="4848209" y="746626"/>
          <a:ext cx="352424" cy="1751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0.91877</cdr:x>
      <cdr:y>0.12077</cdr:y>
    </cdr:from>
    <cdr:ext cx="371592" cy="158120"/>
    <cdr:sp macro="" textlink="'Figure 2.2 n (2)'!$C$44">
      <cdr:nvSpPr>
        <cdr:cNvPr id="64537" name="Text Box 25"/>
        <cdr:cNvSpPr txBox="1">
          <a:spLocks xmlns:a="http://schemas.openxmlformats.org/drawingml/2006/main" noChangeArrowheads="1" noTextEdit="1"/>
        </cdr:cNvSpPr>
      </cdr:nvSpPr>
      <cdr:spPr bwMode="auto">
        <a:xfrm xmlns:a="http://schemas.openxmlformats.org/drawingml/2006/main">
          <a:off x="5495806" y="495300"/>
          <a:ext cx="371592" cy="1581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0.34434</cdr:x>
      <cdr:y>0.04311</cdr:y>
    </cdr:from>
    <cdr:to>
      <cdr:x>0.47177</cdr:x>
      <cdr:y>0.12967</cdr:y>
    </cdr:to>
    <cdr:sp macro="" textlink="">
      <cdr:nvSpPr>
        <cdr:cNvPr id="15" name="ZoneTexte 14"/>
        <cdr:cNvSpPr txBox="1"/>
      </cdr:nvSpPr>
      <cdr:spPr>
        <a:xfrm xmlns:a="http://schemas.openxmlformats.org/drawingml/2006/main">
          <a:off x="2730362" y="210378"/>
          <a:ext cx="1010478" cy="42241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0.11163</cdr:x>
      <cdr:y>0.41923</cdr:y>
    </cdr:from>
    <cdr:to>
      <cdr:x>0.20664</cdr:x>
      <cdr:y>0.45775</cdr:y>
    </cdr:to>
    <cdr:sp macro="" textlink="'Figure 2.2 n (2)'!$E$7">
      <cdr:nvSpPr>
        <cdr:cNvPr id="67597" name="Text Box 13"/>
        <cdr:cNvSpPr txBox="1">
          <a:spLocks xmlns:a="http://schemas.openxmlformats.org/drawingml/2006/main" noChangeArrowheads="1"/>
        </cdr:cNvSpPr>
      </cdr:nvSpPr>
      <cdr:spPr bwMode="auto">
        <a:xfrm xmlns:a="http://schemas.openxmlformats.org/drawingml/2006/main">
          <a:off x="667762" y="1719343"/>
          <a:ext cx="568321" cy="15797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A89914D9-3F95-4AFE-A810-D48087B2CF9D}" type="TxLink">
            <a:rPr lang="en-US" sz="800" b="0" i="0" u="none" strike="noStrike" baseline="0">
              <a:solidFill>
                <a:srgbClr val="000000"/>
              </a:solidFill>
              <a:latin typeface="CG Times (WN)"/>
              <a:cs typeface="Arial"/>
            </a:rPr>
            <a:pPr algn="ctr" rtl="0">
              <a:defRPr sz="1000"/>
            </a:pPr>
            <a:t>3 840   </a:t>
          </a:fld>
          <a:endParaRPr lang="fr-FR" sz="600" b="0" i="0" u="none" strike="noStrike" baseline="0">
            <a:solidFill>
              <a:srgbClr val="000000"/>
            </a:solidFill>
            <a:latin typeface="Arial"/>
            <a:cs typeface="Arial"/>
          </a:endParaRPr>
        </a:p>
      </cdr:txBody>
    </cdr:sp>
  </cdr:relSizeAnchor>
  <cdr:relSizeAnchor xmlns:cdr="http://schemas.openxmlformats.org/drawingml/2006/chartDrawing">
    <cdr:from>
      <cdr:x>0.03295</cdr:x>
      <cdr:y>0.59254</cdr:y>
    </cdr:from>
    <cdr:to>
      <cdr:x>0.12649</cdr:x>
      <cdr:y>0.62395</cdr:y>
    </cdr:to>
    <cdr:sp macro="" textlink="'Figure 2.2 n (2)'!$C$4">
      <cdr:nvSpPr>
        <cdr:cNvPr id="67598" name="Text Box 14"/>
        <cdr:cNvSpPr txBox="1">
          <a:spLocks xmlns:a="http://schemas.openxmlformats.org/drawingml/2006/main" noChangeArrowheads="1"/>
        </cdr:cNvSpPr>
      </cdr:nvSpPr>
      <cdr:spPr bwMode="auto">
        <a:xfrm xmlns:a="http://schemas.openxmlformats.org/drawingml/2006/main">
          <a:off x="197097" y="2466579"/>
          <a:ext cx="559528" cy="1307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80A7B80-7AE8-4CCE-9073-5D59EF23E01F}" type="TxLink">
            <a:rPr lang="en-US" sz="800" b="1" i="0" u="none" strike="noStrike" baseline="0">
              <a:solidFill>
                <a:srgbClr val="000000"/>
              </a:solidFill>
              <a:latin typeface="CG Times (WN)"/>
              <a:cs typeface="Arial"/>
            </a:rPr>
            <a:pPr algn="ctr" rtl="0">
              <a:defRPr sz="1000"/>
            </a:pPr>
            <a:t>3 200   </a:t>
          </a:fld>
          <a:endParaRPr lang="fr-FR" sz="600" b="1" i="0" u="none" strike="noStrike" baseline="0">
            <a:solidFill>
              <a:srgbClr val="000000"/>
            </a:solidFill>
            <a:latin typeface="Arial"/>
            <a:cs typeface="Arial"/>
          </a:endParaRPr>
        </a:p>
      </cdr:txBody>
    </cdr:sp>
  </cdr:relSizeAnchor>
  <cdr:relSizeAnchor xmlns:cdr="http://schemas.openxmlformats.org/drawingml/2006/chartDrawing">
    <cdr:from>
      <cdr:x>0.1254</cdr:x>
      <cdr:y>0.58154</cdr:y>
    </cdr:from>
    <cdr:to>
      <cdr:x>0.18873</cdr:x>
      <cdr:y>0.6284</cdr:y>
    </cdr:to>
    <cdr:sp macro="" textlink="'Figure 2.2 n (2)'!$D$7">
      <cdr:nvSpPr>
        <cdr:cNvPr id="67599" name="Text Box 15"/>
        <cdr:cNvSpPr txBox="1">
          <a:spLocks xmlns:a="http://schemas.openxmlformats.org/drawingml/2006/main" noChangeArrowheads="1"/>
        </cdr:cNvSpPr>
      </cdr:nvSpPr>
      <cdr:spPr bwMode="auto">
        <a:xfrm xmlns:a="http://schemas.openxmlformats.org/drawingml/2006/main">
          <a:off x="750101" y="2384989"/>
          <a:ext cx="378821" cy="1921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414F2F0-EA02-42F1-9906-C5557B34CABA}" type="TxLink">
            <a:rPr lang="en-US" sz="800" b="0" i="0" u="none" strike="noStrike" baseline="0">
              <a:solidFill>
                <a:srgbClr val="000000"/>
              </a:solidFill>
              <a:latin typeface="CG Times (WN)"/>
              <a:cs typeface="Arial"/>
            </a:rPr>
            <a:pPr algn="ctr" rtl="0">
              <a:defRPr sz="1000"/>
            </a:pPr>
            <a:t>3 210   </a:t>
          </a:fld>
          <a:endParaRPr lang="fr-FR" sz="600" b="0" i="0" u="none" strike="noStrike" baseline="0">
            <a:solidFill>
              <a:srgbClr val="000000"/>
            </a:solidFill>
            <a:latin typeface="Arial"/>
            <a:cs typeface="Arial"/>
          </a:endParaRPr>
        </a:p>
      </cdr:txBody>
    </cdr:sp>
  </cdr:relSizeAnchor>
  <cdr:relSizeAnchor xmlns:cdr="http://schemas.openxmlformats.org/drawingml/2006/chartDrawing">
    <cdr:from>
      <cdr:x>0.90499</cdr:x>
      <cdr:y>0.12326</cdr:y>
    </cdr:from>
    <cdr:to>
      <cdr:x>1</cdr:x>
      <cdr:y>0.16178</cdr:y>
    </cdr:to>
    <cdr:sp macro="" textlink="'Figure 2.2 n (2)'!$D$38">
      <cdr:nvSpPr>
        <cdr:cNvPr id="17" name="Text Box 13"/>
        <cdr:cNvSpPr txBox="1">
          <a:spLocks xmlns:a="http://schemas.openxmlformats.org/drawingml/2006/main" noChangeArrowheads="1"/>
        </cdr:cNvSpPr>
      </cdr:nvSpPr>
      <cdr:spPr bwMode="auto">
        <a:xfrm xmlns:a="http://schemas.openxmlformats.org/drawingml/2006/main">
          <a:off x="5413379" y="505525"/>
          <a:ext cx="568321" cy="157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A55AFDDB-098E-4CAB-B905-BAAEEC8999AC}" type="TxLink">
            <a:rPr lang="en-US" sz="800" b="0" i="0" u="none" strike="noStrike" baseline="0">
              <a:solidFill>
                <a:srgbClr val="000000"/>
              </a:solidFill>
              <a:latin typeface="CG Times (WN)"/>
              <a:cs typeface="Arial"/>
            </a:rPr>
            <a:pPr algn="ctr" rtl="0">
              <a:defRPr sz="1000"/>
            </a:pPr>
            <a:t>6 240   </a:t>
          </a:fld>
          <a:endParaRPr lang="fr-FR" sz="400" b="0" i="0" u="none" strike="noStrike" baseline="0">
            <a:solidFill>
              <a:srgbClr val="000000"/>
            </a:solidFill>
            <a:latin typeface="Arial"/>
            <a:cs typeface="Arial"/>
          </a:endParaRPr>
        </a:p>
      </cdr:txBody>
    </cdr:sp>
  </cdr:relSizeAnchor>
  <cdr:relSizeAnchor xmlns:cdr="http://schemas.openxmlformats.org/drawingml/2006/chartDrawing">
    <cdr:from>
      <cdr:x>0.90499</cdr:x>
      <cdr:y>0.15363</cdr:y>
    </cdr:from>
    <cdr:to>
      <cdr:x>1</cdr:x>
      <cdr:y>0.19215</cdr:y>
    </cdr:to>
    <cdr:sp macro="" textlink="'Figure 2.2 n (2)'!$C$38">
      <cdr:nvSpPr>
        <cdr:cNvPr id="18" name="Text Box 13"/>
        <cdr:cNvSpPr txBox="1">
          <a:spLocks xmlns:a="http://schemas.openxmlformats.org/drawingml/2006/main" noChangeArrowheads="1"/>
        </cdr:cNvSpPr>
      </cdr:nvSpPr>
      <cdr:spPr bwMode="auto">
        <a:xfrm xmlns:a="http://schemas.openxmlformats.org/drawingml/2006/main">
          <a:off x="5413379" y="630067"/>
          <a:ext cx="568321" cy="157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DF2BB393-A217-4E3D-88DD-B4C81A3A9AB4}" type="TxLink">
            <a:rPr lang="en-US" sz="800" b="1" i="0" u="none" strike="noStrike" baseline="0">
              <a:solidFill>
                <a:srgbClr val="000000"/>
              </a:solidFill>
              <a:latin typeface="CG Times (WN)"/>
              <a:cs typeface="Arial"/>
            </a:rPr>
            <a:pPr algn="ctr" rtl="0">
              <a:defRPr sz="1000"/>
            </a:pPr>
            <a:t>6 120   </a:t>
          </a:fld>
          <a:endParaRPr lang="fr-FR" sz="200" b="1" i="0" u="none" strike="noStrike" baseline="0">
            <a:solidFill>
              <a:srgbClr val="000000"/>
            </a:solidFill>
            <a:latin typeface="Arial"/>
            <a:cs typeface="Arial"/>
          </a:endParaRPr>
        </a:p>
      </cdr:txBody>
    </cdr:sp>
  </cdr:relSizeAnchor>
  <cdr:relSizeAnchor xmlns:cdr="http://schemas.openxmlformats.org/drawingml/2006/chartDrawing">
    <cdr:from>
      <cdr:x>0.90499</cdr:x>
      <cdr:y>0.18491</cdr:y>
    </cdr:from>
    <cdr:to>
      <cdr:x>1</cdr:x>
      <cdr:y>0.22343</cdr:y>
    </cdr:to>
    <cdr:sp macro="" textlink="'Figure 2.2 n (2)'!$E$38">
      <cdr:nvSpPr>
        <cdr:cNvPr id="19" name="Text Box 13"/>
        <cdr:cNvSpPr txBox="1">
          <a:spLocks xmlns:a="http://schemas.openxmlformats.org/drawingml/2006/main" noChangeArrowheads="1"/>
        </cdr:cNvSpPr>
      </cdr:nvSpPr>
      <cdr:spPr bwMode="auto">
        <a:xfrm xmlns:a="http://schemas.openxmlformats.org/drawingml/2006/main">
          <a:off x="5413379" y="758371"/>
          <a:ext cx="568321" cy="1579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00B3EBC8-CEBE-4D9A-A56C-EBA1B3975A52}" type="TxLink">
            <a:rPr lang="en-US" sz="800" b="0" i="0" u="none" strike="noStrike" baseline="0">
              <a:solidFill>
                <a:srgbClr val="000000"/>
              </a:solidFill>
              <a:latin typeface="CG Times (WN)"/>
              <a:cs typeface="Arial"/>
            </a:rPr>
            <a:pPr algn="ctr" rtl="0">
              <a:defRPr sz="1000"/>
            </a:pPr>
            <a:t>6 050   </a:t>
          </a:fld>
          <a:endParaRPr lang="fr-FR" sz="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0</xdr:colOff>
      <xdr:row>11</xdr:row>
      <xdr:rowOff>0</xdr:rowOff>
    </xdr:to>
    <xdr:sp macro="" textlink="">
      <xdr:nvSpPr>
        <xdr:cNvPr id="2" name="Texte 1"/>
        <xdr:cNvSpPr txBox="1">
          <a:spLocks noChangeArrowheads="1"/>
        </xdr:cNvSpPr>
      </xdr:nvSpPr>
      <xdr:spPr bwMode="auto">
        <a:xfrm>
          <a:off x="4200525" y="2686050"/>
          <a:ext cx="0" cy="0"/>
        </a:xfrm>
        <a:prstGeom prst="rect">
          <a:avLst/>
        </a:prstGeom>
        <a:solidFill>
          <a:srgbClr val="FFFFFF"/>
        </a:solidFill>
        <a:ln w="1">
          <a:noFill/>
          <a:miter lim="800000"/>
          <a:headEnd/>
          <a:tailEnd/>
        </a:ln>
      </xdr:spPr>
      <xdr:txBody>
        <a:bodyPr vertOverflow="clip" vert="vert270" wrap="square" lIns="27432" tIns="22860" rIns="27432" bIns="0" anchor="ctr" upright="1"/>
        <a:lstStyle/>
        <a:p>
          <a:pPr algn="r" rtl="0">
            <a:defRPr sz="1000"/>
          </a:pPr>
          <a:r>
            <a:rPr lang="fr-FR" sz="800" b="0" i="1" u="none" strike="noStrike" baseline="0">
              <a:solidFill>
                <a:srgbClr val="000000"/>
              </a:solidFill>
              <a:latin typeface="CG Times (WN)"/>
            </a:rPr>
            <a:t>Source : MEN -  DEP</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161926</xdr:colOff>
      <xdr:row>1</xdr:row>
      <xdr:rowOff>85725</xdr:rowOff>
    </xdr:from>
    <xdr:to>
      <xdr:col>2</xdr:col>
      <xdr:colOff>523875</xdr:colOff>
      <xdr:row>12</xdr:row>
      <xdr:rowOff>80962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0.76642</cdr:x>
      <cdr:y>0.24089</cdr:y>
    </cdr:from>
    <cdr:to>
      <cdr:x>0.94161</cdr:x>
      <cdr:y>0.54517</cdr:y>
    </cdr:to>
    <cdr:sp macro="" textlink="">
      <cdr:nvSpPr>
        <cdr:cNvPr id="3" name="ZoneTexte 2"/>
        <cdr:cNvSpPr txBox="1"/>
      </cdr:nvSpPr>
      <cdr:spPr>
        <a:xfrm xmlns:a="http://schemas.openxmlformats.org/drawingml/2006/main">
          <a:off x="4000499" y="7239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0.71898</cdr:x>
      <cdr:y>0.56101</cdr:y>
    </cdr:from>
    <cdr:to>
      <cdr:x>0.96898</cdr:x>
      <cdr:y>0.78288</cdr:y>
    </cdr:to>
    <cdr:sp macro="" textlink="">
      <cdr:nvSpPr>
        <cdr:cNvPr id="4" name="ZoneTexte 3"/>
        <cdr:cNvSpPr txBox="1"/>
      </cdr:nvSpPr>
      <cdr:spPr>
        <a:xfrm xmlns:a="http://schemas.openxmlformats.org/drawingml/2006/main">
          <a:off x="3752849" y="1685926"/>
          <a:ext cx="1304925" cy="666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b="1">
              <a:latin typeface="Arial" panose="020B0604020202020204" pitchFamily="34" charset="0"/>
              <a:cs typeface="Arial" panose="020B0604020202020204" pitchFamily="34" charset="0"/>
            </a:rPr>
            <a:t>Rémunérations</a:t>
          </a:r>
        </a:p>
        <a:p xmlns:a="http://schemas.openxmlformats.org/drawingml/2006/main">
          <a:r>
            <a:rPr lang="fr-FR" sz="1000" b="1">
              <a:latin typeface="Arial" panose="020B0604020202020204" pitchFamily="34" charset="0"/>
              <a:cs typeface="Arial" panose="020B0604020202020204" pitchFamily="34" charset="0"/>
            </a:rPr>
            <a:t>des personnels</a:t>
          </a:r>
        </a:p>
        <a:p xmlns:a="http://schemas.openxmlformats.org/drawingml/2006/main">
          <a:r>
            <a:rPr lang="fr-FR" sz="1000" b="1">
              <a:latin typeface="Arial" panose="020B0604020202020204" pitchFamily="34" charset="0"/>
              <a:cs typeface="Arial" panose="020B0604020202020204" pitchFamily="34" charset="0"/>
            </a:rPr>
            <a:t>enseignants</a:t>
          </a:r>
        </a:p>
      </cdr:txBody>
    </cdr:sp>
  </cdr:relSizeAnchor>
  <cdr:relSizeAnchor xmlns:cdr="http://schemas.openxmlformats.org/drawingml/2006/chartDrawing">
    <cdr:from>
      <cdr:x>0.29623</cdr:x>
      <cdr:y>0.04543</cdr:y>
    </cdr:from>
    <cdr:to>
      <cdr:x>0.47141</cdr:x>
      <cdr:y>0.34971</cdr:y>
    </cdr:to>
    <cdr:sp macro="" textlink="">
      <cdr:nvSpPr>
        <cdr:cNvPr id="5" name="ZoneTexte 1"/>
        <cdr:cNvSpPr txBox="1"/>
      </cdr:nvSpPr>
      <cdr:spPr>
        <a:xfrm xmlns:a="http://schemas.openxmlformats.org/drawingml/2006/main">
          <a:off x="1546225" y="136525"/>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Investissement</a:t>
          </a:r>
        </a:p>
      </cdr:txBody>
    </cdr:sp>
  </cdr:relSizeAnchor>
  <cdr:relSizeAnchor xmlns:cdr="http://schemas.openxmlformats.org/drawingml/2006/chartDrawing">
    <cdr:from>
      <cdr:x>0.09185</cdr:x>
      <cdr:y>0.63497</cdr:y>
    </cdr:from>
    <cdr:to>
      <cdr:x>0.26703</cdr:x>
      <cdr:y>0.93925</cdr:y>
    </cdr:to>
    <cdr:sp macro="" textlink="">
      <cdr:nvSpPr>
        <cdr:cNvPr id="6" name="ZoneTexte 1"/>
        <cdr:cNvSpPr txBox="1"/>
      </cdr:nvSpPr>
      <cdr:spPr>
        <a:xfrm xmlns:a="http://schemas.openxmlformats.org/drawingml/2006/main">
          <a:off x="479425" y="1908175"/>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effectLst/>
              <a:latin typeface="+mn-lt"/>
              <a:ea typeface="+mn-ea"/>
              <a:cs typeface="+mn-cs"/>
            </a:rPr>
            <a:t>Rémunérations</a:t>
          </a:r>
          <a:endParaRPr lang="fr-FR" sz="1000">
            <a:effectLst/>
          </a:endParaRPr>
        </a:p>
        <a:p xmlns:a="http://schemas.openxmlformats.org/drawingml/2006/main">
          <a:r>
            <a:rPr lang="fr-FR" sz="1100" b="1">
              <a:effectLst/>
              <a:latin typeface="+mn-lt"/>
              <a:ea typeface="+mn-ea"/>
              <a:cs typeface="+mn-cs"/>
            </a:rPr>
            <a:t>des personnels</a:t>
          </a:r>
          <a:endParaRPr lang="fr-FR" sz="1000">
            <a:effectLst/>
          </a:endParaRPr>
        </a:p>
        <a:p xmlns:a="http://schemas.openxmlformats.org/drawingml/2006/main">
          <a:r>
            <a:rPr lang="fr-FR" sz="1100" b="1">
              <a:effectLst/>
              <a:latin typeface="+mn-lt"/>
              <a:ea typeface="+mn-ea"/>
              <a:cs typeface="+mn-cs"/>
            </a:rPr>
            <a:t>non enseignants</a:t>
          </a:r>
          <a:endParaRPr lang="fr-FR" sz="1000">
            <a:effectLst/>
          </a:endParaRPr>
        </a:p>
      </cdr:txBody>
    </cdr:sp>
  </cdr:relSizeAnchor>
  <cdr:relSizeAnchor xmlns:cdr="http://schemas.openxmlformats.org/drawingml/2006/chartDrawing">
    <cdr:from>
      <cdr:x>0.10097</cdr:x>
      <cdr:y>0.20391</cdr:y>
    </cdr:from>
    <cdr:to>
      <cdr:x>0.27616</cdr:x>
      <cdr:y>0.50819</cdr:y>
    </cdr:to>
    <cdr:sp macro="" textlink="">
      <cdr:nvSpPr>
        <cdr:cNvPr id="7" name="ZoneTexte 1"/>
        <cdr:cNvSpPr txBox="1"/>
      </cdr:nvSpPr>
      <cdr:spPr>
        <a:xfrm xmlns:a="http://schemas.openxmlformats.org/drawingml/2006/main">
          <a:off x="527050" y="612775"/>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latin typeface="Arial" panose="020B0604020202020204" pitchFamily="34" charset="0"/>
              <a:cs typeface="Arial" panose="020B0604020202020204" pitchFamily="34" charset="0"/>
            </a:rPr>
            <a:t>Fonctionnement</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77561</xdr:colOff>
      <xdr:row>1</xdr:row>
      <xdr:rowOff>1361</xdr:rowOff>
    </xdr:from>
    <xdr:to>
      <xdr:col>7</xdr:col>
      <xdr:colOff>476250</xdr:colOff>
      <xdr:row>25</xdr:row>
      <xdr:rowOff>76201</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absSizeAnchor xmlns:cdr="http://schemas.openxmlformats.org/drawingml/2006/chartDrawing">
    <cdr:from>
      <cdr:x>0.17013</cdr:x>
      <cdr:y>0.65243</cdr:y>
    </cdr:from>
    <cdr:ext cx="741841" cy="164072"/>
    <cdr:sp macro="" textlink="">
      <cdr:nvSpPr>
        <cdr:cNvPr id="64527" name="Texte 5"/>
        <cdr:cNvSpPr txBox="1">
          <a:spLocks xmlns:a="http://schemas.openxmlformats.org/drawingml/2006/main" noChangeArrowheads="1"/>
        </cdr:cNvSpPr>
      </cdr:nvSpPr>
      <cdr:spPr bwMode="auto">
        <a:xfrm xmlns:a="http://schemas.openxmlformats.org/drawingml/2006/main">
          <a:off x="1172738" y="2624967"/>
          <a:ext cx="741841" cy="1640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1" i="0" u="none" strike="noStrike" baseline="0">
              <a:solidFill>
                <a:sysClr val="windowText" lastClr="000000"/>
              </a:solidFill>
              <a:latin typeface="Arial" panose="020B0604020202020204" pitchFamily="34" charset="0"/>
              <a:cs typeface="Arial" panose="020B0604020202020204" pitchFamily="34" charset="0"/>
            </a:rPr>
            <a:t>Ensemble</a:t>
          </a:r>
          <a:endParaRPr lang="fr-FR" sz="900" b="1" i="0" u="none" strike="noStrike" baseline="30000">
            <a:solidFill>
              <a:sysClr val="windowText" lastClr="000000"/>
            </a:solidFill>
            <a:latin typeface="Arial" panose="020B0604020202020204" pitchFamily="34" charset="0"/>
            <a:cs typeface="Arial" panose="020B0604020202020204" pitchFamily="34" charset="0"/>
          </a:endParaRPr>
        </a:p>
      </cdr:txBody>
    </cdr:sp>
  </cdr:absSizeAnchor>
  <cdr:absSizeAnchor xmlns:cdr="http://schemas.openxmlformats.org/drawingml/2006/chartDrawing">
    <cdr:from>
      <cdr:x>0.24515</cdr:x>
      <cdr:y>0.46697</cdr:y>
    </cdr:from>
    <cdr:ext cx="833763" cy="118797"/>
    <cdr:sp macro="" textlink="">
      <cdr:nvSpPr>
        <cdr:cNvPr id="64528" name="Texte 5"/>
        <cdr:cNvSpPr txBox="1">
          <a:spLocks xmlns:a="http://schemas.openxmlformats.org/drawingml/2006/main" noChangeArrowheads="1"/>
        </cdr:cNvSpPr>
      </cdr:nvSpPr>
      <cdr:spPr bwMode="auto">
        <a:xfrm xmlns:a="http://schemas.openxmlformats.org/drawingml/2006/main" flipV="1">
          <a:off x="1690255" y="1849684"/>
          <a:ext cx="833763" cy="11879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ysClr val="windowText" lastClr="000000"/>
              </a:solidFill>
              <a:latin typeface="Arial" panose="020B0604020202020204" pitchFamily="34" charset="0"/>
              <a:cs typeface="Arial" panose="020B0604020202020204" pitchFamily="34" charset="0"/>
            </a:rPr>
            <a:t>Élémentaire</a:t>
          </a:r>
          <a:endParaRPr lang="fr-FR" sz="900" b="0" i="0" u="none" strike="noStrike" baseline="30000">
            <a:solidFill>
              <a:sysClr val="windowText" lastClr="000000"/>
            </a:solidFill>
            <a:latin typeface="Arial" panose="020B0604020202020204" pitchFamily="34" charset="0"/>
            <a:cs typeface="Arial" panose="020B0604020202020204" pitchFamily="34" charset="0"/>
          </a:endParaRPr>
        </a:p>
      </cdr:txBody>
    </cdr:sp>
  </cdr:absSizeAnchor>
  <cdr:absSizeAnchor xmlns:cdr="http://schemas.openxmlformats.org/drawingml/2006/chartDrawing">
    <cdr:from>
      <cdr:x>0.38941</cdr:x>
      <cdr:y>0.55478</cdr:y>
    </cdr:from>
    <cdr:ext cx="1021197" cy="128368"/>
    <cdr:sp macro="" textlink="">
      <cdr:nvSpPr>
        <cdr:cNvPr id="64529" name="Texte 5"/>
        <cdr:cNvSpPr txBox="1">
          <a:spLocks xmlns:a="http://schemas.openxmlformats.org/drawingml/2006/main" noChangeArrowheads="1"/>
        </cdr:cNvSpPr>
      </cdr:nvSpPr>
      <cdr:spPr bwMode="auto">
        <a:xfrm xmlns:a="http://schemas.openxmlformats.org/drawingml/2006/main">
          <a:off x="2684859" y="2197486"/>
          <a:ext cx="1021197" cy="1283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ysClr val="windowText" lastClr="000000"/>
              </a:solidFill>
              <a:latin typeface="Arial" panose="020B0604020202020204" pitchFamily="34" charset="0"/>
              <a:cs typeface="Arial" panose="020B0604020202020204" pitchFamily="34" charset="0"/>
            </a:rPr>
            <a:t>Préélémentaire</a:t>
          </a:r>
        </a:p>
      </cdr:txBody>
    </cdr:sp>
  </cdr:absSizeAnchor>
  <cdr:absSizeAnchor xmlns:cdr="http://schemas.openxmlformats.org/drawingml/2006/chartDrawing">
    <cdr:from>
      <cdr:x>0.91877</cdr:x>
      <cdr:y>0.14679</cdr:y>
    </cdr:from>
    <cdr:ext cx="352424" cy="175118"/>
    <cdr:sp macro="" textlink="'Figure 9.3'!#REF!">
      <cdr:nvSpPr>
        <cdr:cNvPr id="64536" name="Text Box 24"/>
        <cdr:cNvSpPr txBox="1">
          <a:spLocks xmlns:a="http://schemas.openxmlformats.org/drawingml/2006/main" noChangeArrowheads="1" noTextEdit="1"/>
        </cdr:cNvSpPr>
      </cdr:nvSpPr>
      <cdr:spPr bwMode="auto">
        <a:xfrm xmlns:a="http://schemas.openxmlformats.org/drawingml/2006/main">
          <a:off x="4848209" y="746626"/>
          <a:ext cx="352424" cy="1751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0.90501</cdr:x>
      <cdr:y>0.15528</cdr:y>
    </cdr:from>
    <cdr:ext cx="371592" cy="158120"/>
    <cdr:sp macro="" textlink="'Figure 9.3'!#REF!">
      <cdr:nvSpPr>
        <cdr:cNvPr id="64537" name="Text Box 25"/>
        <cdr:cNvSpPr txBox="1">
          <a:spLocks xmlns:a="http://schemas.openxmlformats.org/drawingml/2006/main" noChangeArrowheads="1" noTextEdit="1"/>
        </cdr:cNvSpPr>
      </cdr:nvSpPr>
      <cdr:spPr bwMode="auto">
        <a:xfrm xmlns:a="http://schemas.openxmlformats.org/drawingml/2006/main">
          <a:off x="6264522" y="642863"/>
          <a:ext cx="371592" cy="1581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0.34434</cdr:x>
      <cdr:y>0.04311</cdr:y>
    </cdr:from>
    <cdr:to>
      <cdr:x>0.47177</cdr:x>
      <cdr:y>0.12967</cdr:y>
    </cdr:to>
    <cdr:sp macro="" textlink="">
      <cdr:nvSpPr>
        <cdr:cNvPr id="15" name="ZoneTexte 14"/>
        <cdr:cNvSpPr txBox="1"/>
      </cdr:nvSpPr>
      <cdr:spPr>
        <a:xfrm xmlns:a="http://schemas.openxmlformats.org/drawingml/2006/main">
          <a:off x="2730362" y="210378"/>
          <a:ext cx="1010478" cy="42241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0.08772</cdr:x>
      <cdr:y>0.60996</cdr:y>
    </cdr:from>
    <cdr:to>
      <cdr:x>0.15583</cdr:x>
      <cdr:y>0.64144</cdr:y>
    </cdr:to>
    <cdr:sp macro="" textlink="'Figure 9.3'!$D$38">
      <cdr:nvSpPr>
        <cdr:cNvPr id="67597" name="Text Box 13"/>
        <cdr:cNvSpPr txBox="1">
          <a:spLocks xmlns:a="http://schemas.openxmlformats.org/drawingml/2006/main" noChangeArrowheads="1"/>
        </cdr:cNvSpPr>
      </cdr:nvSpPr>
      <cdr:spPr bwMode="auto">
        <a:xfrm xmlns:a="http://schemas.openxmlformats.org/drawingml/2006/main">
          <a:off x="604801" y="2416087"/>
          <a:ext cx="469600" cy="12469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A89914D9-3F95-4AFE-A810-D48087B2CF9D}" type="TxLink">
            <a:rPr lang="en-US" sz="900" b="0" i="0" u="none" strike="noStrike" baseline="0">
              <a:solidFill>
                <a:srgbClr val="000000"/>
              </a:solidFill>
              <a:latin typeface="CG Times (WN)"/>
              <a:cs typeface="Arial"/>
            </a:rPr>
            <a:pPr algn="r" rtl="0">
              <a:defRPr sz="1000"/>
            </a:pPr>
            <a:t>4 000   </a:t>
          </a:fld>
          <a:endParaRPr lang="fr-FR" sz="900" b="0" i="0" u="none" strike="noStrike" baseline="0">
            <a:solidFill>
              <a:srgbClr val="000000"/>
            </a:solidFill>
            <a:latin typeface="Arial"/>
            <a:cs typeface="Arial"/>
          </a:endParaRPr>
        </a:p>
      </cdr:txBody>
    </cdr:sp>
  </cdr:relSizeAnchor>
  <cdr:relSizeAnchor xmlns:cdr="http://schemas.openxmlformats.org/drawingml/2006/chartDrawing">
    <cdr:from>
      <cdr:x>0.08247</cdr:x>
      <cdr:y>0.74115</cdr:y>
    </cdr:from>
    <cdr:to>
      <cdr:x>0.15146</cdr:x>
      <cdr:y>0.77551</cdr:y>
    </cdr:to>
    <cdr:sp macro="" textlink="'Figure 9.3'!$B$35">
      <cdr:nvSpPr>
        <cdr:cNvPr id="67598" name="Text Box 14"/>
        <cdr:cNvSpPr txBox="1">
          <a:spLocks xmlns:a="http://schemas.openxmlformats.org/drawingml/2006/main" noChangeArrowheads="1"/>
        </cdr:cNvSpPr>
      </cdr:nvSpPr>
      <cdr:spPr bwMode="auto">
        <a:xfrm xmlns:a="http://schemas.openxmlformats.org/drawingml/2006/main">
          <a:off x="568619" y="2935741"/>
          <a:ext cx="475668" cy="13610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80A7B80-7AE8-4CCE-9073-5D59EF23E01F}" type="TxLink">
            <a:rPr lang="en-US" sz="900" b="1" i="0" u="none" strike="noStrike" baseline="0">
              <a:solidFill>
                <a:srgbClr val="000000"/>
              </a:solidFill>
              <a:latin typeface="Arial" panose="020B0604020202020204" pitchFamily="34" charset="0"/>
              <a:cs typeface="Arial" panose="020B0604020202020204" pitchFamily="34" charset="0"/>
            </a:rPr>
            <a:pPr algn="ctr" rtl="0">
              <a:defRPr sz="1000"/>
            </a:pPr>
            <a:t>3 340   </a:t>
          </a:fld>
          <a:endParaRPr lang="fr-FR" sz="900" b="1" i="0"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0.14284</cdr:x>
      <cdr:y>0.74263</cdr:y>
    </cdr:from>
    <cdr:to>
      <cdr:x>0.19513</cdr:x>
      <cdr:y>0.77301</cdr:y>
    </cdr:to>
    <cdr:sp macro="" textlink="'Figure 9.3'!$C$38">
      <cdr:nvSpPr>
        <cdr:cNvPr id="67599" name="Text Box 15"/>
        <cdr:cNvSpPr txBox="1">
          <a:spLocks xmlns:a="http://schemas.openxmlformats.org/drawingml/2006/main" noChangeArrowheads="1"/>
        </cdr:cNvSpPr>
      </cdr:nvSpPr>
      <cdr:spPr bwMode="auto">
        <a:xfrm xmlns:a="http://schemas.openxmlformats.org/drawingml/2006/main">
          <a:off x="984838" y="2941589"/>
          <a:ext cx="360526" cy="12033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8414F2F0-EA02-42F1-9906-C5557B34CABA}" type="TxLink">
            <a:rPr lang="en-US" sz="900" b="0" i="0" u="none" strike="noStrike" baseline="0">
              <a:solidFill>
                <a:srgbClr val="000000"/>
              </a:solidFill>
              <a:latin typeface="Arial" panose="020B0604020202020204" pitchFamily="34" charset="0"/>
              <a:cs typeface="Arial" panose="020B0604020202020204" pitchFamily="34" charset="0"/>
            </a:rPr>
            <a:pPr algn="r" rtl="0">
              <a:defRPr sz="1000"/>
            </a:pPr>
            <a:t>3 340   </a:t>
          </a:fld>
          <a:endParaRPr lang="fr-FR" sz="900" b="0" i="0"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0.91696</cdr:x>
      <cdr:y>0.0509</cdr:y>
    </cdr:from>
    <cdr:to>
      <cdr:x>0.97467</cdr:x>
      <cdr:y>0.06908</cdr:y>
    </cdr:to>
    <cdr:sp macro="" textlink="'Figure 9.3'!$C$74">
      <cdr:nvSpPr>
        <cdr:cNvPr id="17" name="Text Box 13"/>
        <cdr:cNvSpPr txBox="1">
          <a:spLocks xmlns:a="http://schemas.openxmlformats.org/drawingml/2006/main" noChangeArrowheads="1"/>
        </cdr:cNvSpPr>
      </cdr:nvSpPr>
      <cdr:spPr bwMode="auto">
        <a:xfrm xmlns:a="http://schemas.openxmlformats.org/drawingml/2006/main">
          <a:off x="6322226" y="201609"/>
          <a:ext cx="397895" cy="720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E3BC2D9C-63D7-4B8D-90F6-0B2A5492138B}" type="TxLink">
            <a:rPr lang="en-US" sz="1000" b="0" i="0" u="none" strike="noStrike" baseline="0">
              <a:solidFill>
                <a:srgbClr val="000000"/>
              </a:solidFill>
              <a:latin typeface="Arial"/>
              <a:cs typeface="Arial"/>
            </a:rPr>
            <a:pPr algn="ctr" rtl="0">
              <a:defRPr sz="1000"/>
            </a:pPr>
            <a:t>7 110   </a:t>
          </a:fld>
          <a:endParaRPr lang="fr-FR" sz="900" b="0" i="0"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0.91727</cdr:x>
      <cdr:y>0.08061</cdr:y>
    </cdr:from>
    <cdr:to>
      <cdr:x>0.97271</cdr:x>
      <cdr:y>0.09879</cdr:y>
    </cdr:to>
    <cdr:sp macro="" textlink="'Figure 9.3'!$B$74">
      <cdr:nvSpPr>
        <cdr:cNvPr id="18" name="Text Box 13"/>
        <cdr:cNvSpPr txBox="1">
          <a:spLocks xmlns:a="http://schemas.openxmlformats.org/drawingml/2006/main" noChangeArrowheads="1"/>
        </cdr:cNvSpPr>
      </cdr:nvSpPr>
      <cdr:spPr bwMode="auto">
        <a:xfrm xmlns:a="http://schemas.openxmlformats.org/drawingml/2006/main">
          <a:off x="6324362" y="319315"/>
          <a:ext cx="382243" cy="720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8DB2D231-053E-4644-98FE-5EF58E31A9DE}" type="TxLink">
            <a:rPr lang="en-US" sz="1000" b="1" i="0" u="none" strike="noStrike" baseline="0">
              <a:solidFill>
                <a:srgbClr val="000000"/>
              </a:solidFill>
              <a:latin typeface="Arial"/>
              <a:cs typeface="Arial"/>
            </a:rPr>
            <a:pPr algn="ctr" rtl="0">
              <a:defRPr sz="1000"/>
            </a:pPr>
            <a:t>7 000   </a:t>
          </a:fld>
          <a:endParaRPr lang="fr-FR" sz="900" b="1" i="0" u="none" strike="noStrike" baseline="0">
            <a:solidFill>
              <a:srgbClr val="000000"/>
            </a:solidFill>
            <a:latin typeface="Arial"/>
            <a:cs typeface="Arial"/>
          </a:endParaRPr>
        </a:p>
      </cdr:txBody>
    </cdr:sp>
  </cdr:relSizeAnchor>
  <cdr:relSizeAnchor xmlns:cdr="http://schemas.openxmlformats.org/drawingml/2006/chartDrawing">
    <cdr:from>
      <cdr:x>0.91565</cdr:x>
      <cdr:y>0.10722</cdr:y>
    </cdr:from>
    <cdr:to>
      <cdr:x>0.97336</cdr:x>
      <cdr:y>0.1254</cdr:y>
    </cdr:to>
    <cdr:sp macro="" textlink="'Figure 9.3'!$D$74">
      <cdr:nvSpPr>
        <cdr:cNvPr id="19" name="Text Box 13"/>
        <cdr:cNvSpPr txBox="1">
          <a:spLocks xmlns:a="http://schemas.openxmlformats.org/drawingml/2006/main" noChangeArrowheads="1"/>
        </cdr:cNvSpPr>
      </cdr:nvSpPr>
      <cdr:spPr bwMode="auto">
        <a:xfrm xmlns:a="http://schemas.openxmlformats.org/drawingml/2006/main">
          <a:off x="6313192" y="424698"/>
          <a:ext cx="397896" cy="720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57D43918-B2A1-42A8-BDCE-F1DC546EA781}" type="TxLink">
            <a:rPr lang="en-US" sz="1000" b="0" i="0" u="none" strike="noStrike" baseline="0">
              <a:solidFill>
                <a:srgbClr val="000000"/>
              </a:solidFill>
              <a:latin typeface="Arial"/>
              <a:cs typeface="Arial"/>
            </a:rPr>
            <a:pPr algn="ctr" rtl="0">
              <a:defRPr sz="1000"/>
            </a:pPr>
            <a:t>6 940   </a:t>
          </a:fld>
          <a:endParaRPr lang="fr-FR" sz="900" b="0" i="0" u="none" strike="noStrike" baseline="0">
            <a:solidFill>
              <a:srgbClr val="000000"/>
            </a:solidFill>
            <a:latin typeface="Arial"/>
            <a:cs typeface="Arial"/>
          </a:endParaRPr>
        </a:p>
      </cdr:txBody>
    </cdr:sp>
  </cdr:relSizeAnchor>
  <cdr:relSizeAnchor xmlns:cdr="http://schemas.openxmlformats.org/drawingml/2006/chartDrawing">
    <cdr:from>
      <cdr:x>0.89709</cdr:x>
      <cdr:y>0.88771</cdr:y>
    </cdr:from>
    <cdr:to>
      <cdr:x>0.95194</cdr:x>
      <cdr:y>0.90941</cdr:y>
    </cdr:to>
    <cdr:sp macro="" textlink="">
      <cdr:nvSpPr>
        <cdr:cNvPr id="16" name="Text Box 1031"/>
        <cdr:cNvSpPr txBox="1">
          <a:spLocks xmlns:a="http://schemas.openxmlformats.org/drawingml/2006/main" noChangeArrowheads="1"/>
        </cdr:cNvSpPr>
      </cdr:nvSpPr>
      <cdr:spPr bwMode="auto">
        <a:xfrm xmlns:a="http://schemas.openxmlformats.org/drawingml/2006/main">
          <a:off x="6200753" y="3498360"/>
          <a:ext cx="379129" cy="85517"/>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800" b="0" i="0" u="none" strike="noStrike" baseline="0">
              <a:solidFill>
                <a:srgbClr val="000000"/>
              </a:solidFill>
              <a:latin typeface="Arial"/>
              <a:cs typeface="Arial"/>
            </a:rPr>
            <a:t>2019p</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tabSelected="1" zoomScaleNormal="100" workbookViewId="0">
      <selection activeCell="A26" sqref="A26"/>
    </sheetView>
  </sheetViews>
  <sheetFormatPr baseColWidth="10" defaultRowHeight="12.6"/>
  <cols>
    <col min="1" max="1" width="128.88671875" style="98" customWidth="1"/>
    <col min="2" max="5" width="11.44140625" style="98"/>
    <col min="6" max="6" width="21.5546875" style="98" customWidth="1"/>
    <col min="7" max="256" width="11.44140625" style="98"/>
    <col min="257" max="257" width="17" style="98" customWidth="1"/>
    <col min="258" max="261" width="11.44140625" style="98"/>
    <col min="262" max="262" width="21.5546875" style="98" customWidth="1"/>
    <col min="263" max="512" width="11.44140625" style="98"/>
    <col min="513" max="513" width="17" style="98" customWidth="1"/>
    <col min="514" max="517" width="11.44140625" style="98"/>
    <col min="518" max="518" width="21.5546875" style="98" customWidth="1"/>
    <col min="519" max="768" width="11.44140625" style="98"/>
    <col min="769" max="769" width="17" style="98" customWidth="1"/>
    <col min="770" max="773" width="11.44140625" style="98"/>
    <col min="774" max="774" width="21.5546875" style="98" customWidth="1"/>
    <col min="775" max="1024" width="11.44140625" style="98"/>
    <col min="1025" max="1025" width="17" style="98" customWidth="1"/>
    <col min="1026" max="1029" width="11.44140625" style="98"/>
    <col min="1030" max="1030" width="21.5546875" style="98" customWidth="1"/>
    <col min="1031" max="1280" width="11.44140625" style="98"/>
    <col min="1281" max="1281" width="17" style="98" customWidth="1"/>
    <col min="1282" max="1285" width="11.44140625" style="98"/>
    <col min="1286" max="1286" width="21.5546875" style="98" customWidth="1"/>
    <col min="1287" max="1536" width="11.44140625" style="98"/>
    <col min="1537" max="1537" width="17" style="98" customWidth="1"/>
    <col min="1538" max="1541" width="11.44140625" style="98"/>
    <col min="1542" max="1542" width="21.5546875" style="98" customWidth="1"/>
    <col min="1543" max="1792" width="11.44140625" style="98"/>
    <col min="1793" max="1793" width="17" style="98" customWidth="1"/>
    <col min="1794" max="1797" width="11.44140625" style="98"/>
    <col min="1798" max="1798" width="21.5546875" style="98" customWidth="1"/>
    <col min="1799" max="2048" width="11.44140625" style="98"/>
    <col min="2049" max="2049" width="17" style="98" customWidth="1"/>
    <col min="2050" max="2053" width="11.44140625" style="98"/>
    <col min="2054" max="2054" width="21.5546875" style="98" customWidth="1"/>
    <col min="2055" max="2304" width="11.44140625" style="98"/>
    <col min="2305" max="2305" width="17" style="98" customWidth="1"/>
    <col min="2306" max="2309" width="11.44140625" style="98"/>
    <col min="2310" max="2310" width="21.5546875" style="98" customWidth="1"/>
    <col min="2311" max="2560" width="11.44140625" style="98"/>
    <col min="2561" max="2561" width="17" style="98" customWidth="1"/>
    <col min="2562" max="2565" width="11.44140625" style="98"/>
    <col min="2566" max="2566" width="21.5546875" style="98" customWidth="1"/>
    <col min="2567" max="2816" width="11.44140625" style="98"/>
    <col min="2817" max="2817" width="17" style="98" customWidth="1"/>
    <col min="2818" max="2821" width="11.44140625" style="98"/>
    <col min="2822" max="2822" width="21.5546875" style="98" customWidth="1"/>
    <col min="2823" max="3072" width="11.44140625" style="98"/>
    <col min="3073" max="3073" width="17" style="98" customWidth="1"/>
    <col min="3074" max="3077" width="11.44140625" style="98"/>
    <col min="3078" max="3078" width="21.5546875" style="98" customWidth="1"/>
    <col min="3079" max="3328" width="11.44140625" style="98"/>
    <col min="3329" max="3329" width="17" style="98" customWidth="1"/>
    <col min="3330" max="3333" width="11.44140625" style="98"/>
    <col min="3334" max="3334" width="21.5546875" style="98" customWidth="1"/>
    <col min="3335" max="3584" width="11.44140625" style="98"/>
    <col min="3585" max="3585" width="17" style="98" customWidth="1"/>
    <col min="3586" max="3589" width="11.44140625" style="98"/>
    <col min="3590" max="3590" width="21.5546875" style="98" customWidth="1"/>
    <col min="3591" max="3840" width="11.44140625" style="98"/>
    <col min="3841" max="3841" width="17" style="98" customWidth="1"/>
    <col min="3842" max="3845" width="11.44140625" style="98"/>
    <col min="3846" max="3846" width="21.5546875" style="98" customWidth="1"/>
    <col min="3847" max="4096" width="11.44140625" style="98"/>
    <col min="4097" max="4097" width="17" style="98" customWidth="1"/>
    <col min="4098" max="4101" width="11.44140625" style="98"/>
    <col min="4102" max="4102" width="21.5546875" style="98" customWidth="1"/>
    <col min="4103" max="4352" width="11.44140625" style="98"/>
    <col min="4353" max="4353" width="17" style="98" customWidth="1"/>
    <col min="4354" max="4357" width="11.44140625" style="98"/>
    <col min="4358" max="4358" width="21.5546875" style="98" customWidth="1"/>
    <col min="4359" max="4608" width="11.44140625" style="98"/>
    <col min="4609" max="4609" width="17" style="98" customWidth="1"/>
    <col min="4610" max="4613" width="11.44140625" style="98"/>
    <col min="4614" max="4614" width="21.5546875" style="98" customWidth="1"/>
    <col min="4615" max="4864" width="11.44140625" style="98"/>
    <col min="4865" max="4865" width="17" style="98" customWidth="1"/>
    <col min="4866" max="4869" width="11.44140625" style="98"/>
    <col min="4870" max="4870" width="21.5546875" style="98" customWidth="1"/>
    <col min="4871" max="5120" width="11.44140625" style="98"/>
    <col min="5121" max="5121" width="17" style="98" customWidth="1"/>
    <col min="5122" max="5125" width="11.44140625" style="98"/>
    <col min="5126" max="5126" width="21.5546875" style="98" customWidth="1"/>
    <col min="5127" max="5376" width="11.44140625" style="98"/>
    <col min="5377" max="5377" width="17" style="98" customWidth="1"/>
    <col min="5378" max="5381" width="11.44140625" style="98"/>
    <col min="5382" max="5382" width="21.5546875" style="98" customWidth="1"/>
    <col min="5383" max="5632" width="11.44140625" style="98"/>
    <col min="5633" max="5633" width="17" style="98" customWidth="1"/>
    <col min="5634" max="5637" width="11.44140625" style="98"/>
    <col min="5638" max="5638" width="21.5546875" style="98" customWidth="1"/>
    <col min="5639" max="5888" width="11.44140625" style="98"/>
    <col min="5889" max="5889" width="17" style="98" customWidth="1"/>
    <col min="5890" max="5893" width="11.44140625" style="98"/>
    <col min="5894" max="5894" width="21.5546875" style="98" customWidth="1"/>
    <col min="5895" max="6144" width="11.44140625" style="98"/>
    <col min="6145" max="6145" width="17" style="98" customWidth="1"/>
    <col min="6146" max="6149" width="11.44140625" style="98"/>
    <col min="6150" max="6150" width="21.5546875" style="98" customWidth="1"/>
    <col min="6151" max="6400" width="11.44140625" style="98"/>
    <col min="6401" max="6401" width="17" style="98" customWidth="1"/>
    <col min="6402" max="6405" width="11.44140625" style="98"/>
    <col min="6406" max="6406" width="21.5546875" style="98" customWidth="1"/>
    <col min="6407" max="6656" width="11.44140625" style="98"/>
    <col min="6657" max="6657" width="17" style="98" customWidth="1"/>
    <col min="6658" max="6661" width="11.44140625" style="98"/>
    <col min="6662" max="6662" width="21.5546875" style="98" customWidth="1"/>
    <col min="6663" max="6912" width="11.44140625" style="98"/>
    <col min="6913" max="6913" width="17" style="98" customWidth="1"/>
    <col min="6914" max="6917" width="11.44140625" style="98"/>
    <col min="6918" max="6918" width="21.5546875" style="98" customWidth="1"/>
    <col min="6919" max="7168" width="11.44140625" style="98"/>
    <col min="7169" max="7169" width="17" style="98" customWidth="1"/>
    <col min="7170" max="7173" width="11.44140625" style="98"/>
    <col min="7174" max="7174" width="21.5546875" style="98" customWidth="1"/>
    <col min="7175" max="7424" width="11.44140625" style="98"/>
    <col min="7425" max="7425" width="17" style="98" customWidth="1"/>
    <col min="7426" max="7429" width="11.44140625" style="98"/>
    <col min="7430" max="7430" width="21.5546875" style="98" customWidth="1"/>
    <col min="7431" max="7680" width="11.44140625" style="98"/>
    <col min="7681" max="7681" width="17" style="98" customWidth="1"/>
    <col min="7682" max="7685" width="11.44140625" style="98"/>
    <col min="7686" max="7686" width="21.5546875" style="98" customWidth="1"/>
    <col min="7687" max="7936" width="11.44140625" style="98"/>
    <col min="7937" max="7937" width="17" style="98" customWidth="1"/>
    <col min="7938" max="7941" width="11.44140625" style="98"/>
    <col min="7942" max="7942" width="21.5546875" style="98" customWidth="1"/>
    <col min="7943" max="8192" width="11.44140625" style="98"/>
    <col min="8193" max="8193" width="17" style="98" customWidth="1"/>
    <col min="8194" max="8197" width="11.44140625" style="98"/>
    <col min="8198" max="8198" width="21.5546875" style="98" customWidth="1"/>
    <col min="8199" max="8448" width="11.44140625" style="98"/>
    <col min="8449" max="8449" width="17" style="98" customWidth="1"/>
    <col min="8450" max="8453" width="11.44140625" style="98"/>
    <col min="8454" max="8454" width="21.5546875" style="98" customWidth="1"/>
    <col min="8455" max="8704" width="11.44140625" style="98"/>
    <col min="8705" max="8705" width="17" style="98" customWidth="1"/>
    <col min="8706" max="8709" width="11.44140625" style="98"/>
    <col min="8710" max="8710" width="21.5546875" style="98" customWidth="1"/>
    <col min="8711" max="8960" width="11.44140625" style="98"/>
    <col min="8961" max="8961" width="17" style="98" customWidth="1"/>
    <col min="8962" max="8965" width="11.44140625" style="98"/>
    <col min="8966" max="8966" width="21.5546875" style="98" customWidth="1"/>
    <col min="8967" max="9216" width="11.44140625" style="98"/>
    <col min="9217" max="9217" width="17" style="98" customWidth="1"/>
    <col min="9218" max="9221" width="11.44140625" style="98"/>
    <col min="9222" max="9222" width="21.5546875" style="98" customWidth="1"/>
    <col min="9223" max="9472" width="11.44140625" style="98"/>
    <col min="9473" max="9473" width="17" style="98" customWidth="1"/>
    <col min="9474" max="9477" width="11.44140625" style="98"/>
    <col min="9478" max="9478" width="21.5546875" style="98" customWidth="1"/>
    <col min="9479" max="9728" width="11.44140625" style="98"/>
    <col min="9729" max="9729" width="17" style="98" customWidth="1"/>
    <col min="9730" max="9733" width="11.44140625" style="98"/>
    <col min="9734" max="9734" width="21.5546875" style="98" customWidth="1"/>
    <col min="9735" max="9984" width="11.44140625" style="98"/>
    <col min="9985" max="9985" width="17" style="98" customWidth="1"/>
    <col min="9986" max="9989" width="11.44140625" style="98"/>
    <col min="9990" max="9990" width="21.5546875" style="98" customWidth="1"/>
    <col min="9991" max="10240" width="11.44140625" style="98"/>
    <col min="10241" max="10241" width="17" style="98" customWidth="1"/>
    <col min="10242" max="10245" width="11.44140625" style="98"/>
    <col min="10246" max="10246" width="21.5546875" style="98" customWidth="1"/>
    <col min="10247" max="10496" width="11.44140625" style="98"/>
    <col min="10497" max="10497" width="17" style="98" customWidth="1"/>
    <col min="10498" max="10501" width="11.44140625" style="98"/>
    <col min="10502" max="10502" width="21.5546875" style="98" customWidth="1"/>
    <col min="10503" max="10752" width="11.44140625" style="98"/>
    <col min="10753" max="10753" width="17" style="98" customWidth="1"/>
    <col min="10754" max="10757" width="11.44140625" style="98"/>
    <col min="10758" max="10758" width="21.5546875" style="98" customWidth="1"/>
    <col min="10759" max="11008" width="11.44140625" style="98"/>
    <col min="11009" max="11009" width="17" style="98" customWidth="1"/>
    <col min="11010" max="11013" width="11.44140625" style="98"/>
    <col min="11014" max="11014" width="21.5546875" style="98" customWidth="1"/>
    <col min="11015" max="11264" width="11.44140625" style="98"/>
    <col min="11265" max="11265" width="17" style="98" customWidth="1"/>
    <col min="11266" max="11269" width="11.44140625" style="98"/>
    <col min="11270" max="11270" width="21.5546875" style="98" customWidth="1"/>
    <col min="11271" max="11520" width="11.44140625" style="98"/>
    <col min="11521" max="11521" width="17" style="98" customWidth="1"/>
    <col min="11522" max="11525" width="11.44140625" style="98"/>
    <col min="11526" max="11526" width="21.5546875" style="98" customWidth="1"/>
    <col min="11527" max="11776" width="11.44140625" style="98"/>
    <col min="11777" max="11777" width="17" style="98" customWidth="1"/>
    <col min="11778" max="11781" width="11.44140625" style="98"/>
    <col min="11782" max="11782" width="21.5546875" style="98" customWidth="1"/>
    <col min="11783" max="12032" width="11.44140625" style="98"/>
    <col min="12033" max="12033" width="17" style="98" customWidth="1"/>
    <col min="12034" max="12037" width="11.44140625" style="98"/>
    <col min="12038" max="12038" width="21.5546875" style="98" customWidth="1"/>
    <col min="12039" max="12288" width="11.44140625" style="98"/>
    <col min="12289" max="12289" width="17" style="98" customWidth="1"/>
    <col min="12290" max="12293" width="11.44140625" style="98"/>
    <col min="12294" max="12294" width="21.5546875" style="98" customWidth="1"/>
    <col min="12295" max="12544" width="11.44140625" style="98"/>
    <col min="12545" max="12545" width="17" style="98" customWidth="1"/>
    <col min="12546" max="12549" width="11.44140625" style="98"/>
    <col min="12550" max="12550" width="21.5546875" style="98" customWidth="1"/>
    <col min="12551" max="12800" width="11.44140625" style="98"/>
    <col min="12801" max="12801" width="17" style="98" customWidth="1"/>
    <col min="12802" max="12805" width="11.44140625" style="98"/>
    <col min="12806" max="12806" width="21.5546875" style="98" customWidth="1"/>
    <col min="12807" max="13056" width="11.44140625" style="98"/>
    <col min="13057" max="13057" width="17" style="98" customWidth="1"/>
    <col min="13058" max="13061" width="11.44140625" style="98"/>
    <col min="13062" max="13062" width="21.5546875" style="98" customWidth="1"/>
    <col min="13063" max="13312" width="11.44140625" style="98"/>
    <col min="13313" max="13313" width="17" style="98" customWidth="1"/>
    <col min="13314" max="13317" width="11.44140625" style="98"/>
    <col min="13318" max="13318" width="21.5546875" style="98" customWidth="1"/>
    <col min="13319" max="13568" width="11.44140625" style="98"/>
    <col min="13569" max="13569" width="17" style="98" customWidth="1"/>
    <col min="13570" max="13573" width="11.44140625" style="98"/>
    <col min="13574" max="13574" width="21.5546875" style="98" customWidth="1"/>
    <col min="13575" max="13824" width="11.44140625" style="98"/>
    <col min="13825" max="13825" width="17" style="98" customWidth="1"/>
    <col min="13826" max="13829" width="11.44140625" style="98"/>
    <col min="13830" max="13830" width="21.5546875" style="98" customWidth="1"/>
    <col min="13831" max="14080" width="11.44140625" style="98"/>
    <col min="14081" max="14081" width="17" style="98" customWidth="1"/>
    <col min="14082" max="14085" width="11.44140625" style="98"/>
    <col min="14086" max="14086" width="21.5546875" style="98" customWidth="1"/>
    <col min="14087" max="14336" width="11.44140625" style="98"/>
    <col min="14337" max="14337" width="17" style="98" customWidth="1"/>
    <col min="14338" max="14341" width="11.44140625" style="98"/>
    <col min="14342" max="14342" width="21.5546875" style="98" customWidth="1"/>
    <col min="14343" max="14592" width="11.44140625" style="98"/>
    <col min="14593" max="14593" width="17" style="98" customWidth="1"/>
    <col min="14594" max="14597" width="11.44140625" style="98"/>
    <col min="14598" max="14598" width="21.5546875" style="98" customWidth="1"/>
    <col min="14599" max="14848" width="11.44140625" style="98"/>
    <col min="14849" max="14849" width="17" style="98" customWidth="1"/>
    <col min="14850" max="14853" width="11.44140625" style="98"/>
    <col min="14854" max="14854" width="21.5546875" style="98" customWidth="1"/>
    <col min="14855" max="15104" width="11.44140625" style="98"/>
    <col min="15105" max="15105" width="17" style="98" customWidth="1"/>
    <col min="15106" max="15109" width="11.44140625" style="98"/>
    <col min="15110" max="15110" width="21.5546875" style="98" customWidth="1"/>
    <col min="15111" max="15360" width="11.44140625" style="98"/>
    <col min="15361" max="15361" width="17" style="98" customWidth="1"/>
    <col min="15362" max="15365" width="11.44140625" style="98"/>
    <col min="15366" max="15366" width="21.5546875" style="98" customWidth="1"/>
    <col min="15367" max="15616" width="11.44140625" style="98"/>
    <col min="15617" max="15617" width="17" style="98" customWidth="1"/>
    <col min="15618" max="15621" width="11.44140625" style="98"/>
    <col min="15622" max="15622" width="21.5546875" style="98" customWidth="1"/>
    <col min="15623" max="15872" width="11.44140625" style="98"/>
    <col min="15873" max="15873" width="17" style="98" customWidth="1"/>
    <col min="15874" max="15877" width="11.44140625" style="98"/>
    <col min="15878" max="15878" width="21.5546875" style="98" customWidth="1"/>
    <col min="15879" max="16128" width="11.44140625" style="98"/>
    <col min="16129" max="16129" width="17" style="98" customWidth="1"/>
    <col min="16130" max="16133" width="11.44140625" style="98"/>
    <col min="16134" max="16134" width="21.5546875" style="98" customWidth="1"/>
    <col min="16135" max="16384" width="11.44140625" style="98"/>
  </cols>
  <sheetData>
    <row r="1" spans="1:7" ht="14.4">
      <c r="A1" s="114" t="s">
        <v>115</v>
      </c>
      <c r="B1" s="205"/>
      <c r="C1" s="205"/>
      <c r="D1" s="205"/>
      <c r="E1" s="205"/>
      <c r="F1" s="205"/>
    </row>
    <row r="2" spans="1:7" ht="12.75" customHeight="1">
      <c r="A2" s="115"/>
      <c r="B2" s="79"/>
      <c r="C2" s="79"/>
      <c r="D2" s="79"/>
      <c r="E2" s="79"/>
      <c r="F2" s="79"/>
    </row>
    <row r="3" spans="1:7" s="159" customFormat="1" ht="24.6">
      <c r="A3" s="158" t="s">
        <v>113</v>
      </c>
      <c r="B3" s="79"/>
      <c r="C3" s="79"/>
      <c r="D3" s="79"/>
      <c r="E3" s="79"/>
      <c r="F3" s="79"/>
    </row>
    <row r="4" spans="1:7" ht="15.75" customHeight="1">
      <c r="A4" s="160" t="s">
        <v>114</v>
      </c>
      <c r="B4" s="79"/>
      <c r="C4" s="79"/>
      <c r="D4" s="79"/>
      <c r="E4" s="79"/>
      <c r="F4" s="79"/>
    </row>
    <row r="5" spans="1:7" ht="208.5" customHeight="1">
      <c r="A5" s="161" t="s">
        <v>122</v>
      </c>
      <c r="B5" s="79"/>
      <c r="C5" s="79"/>
      <c r="D5" s="79"/>
      <c r="E5" s="79"/>
      <c r="F5" s="79"/>
    </row>
    <row r="6" spans="1:7" ht="14.4">
      <c r="A6" s="116" t="s">
        <v>74</v>
      </c>
      <c r="B6" s="79"/>
      <c r="C6" s="79"/>
      <c r="D6" s="79"/>
      <c r="E6" s="79"/>
      <c r="F6" s="79"/>
    </row>
    <row r="7" spans="1:7" ht="12.75" customHeight="1">
      <c r="A7" s="115"/>
      <c r="B7" s="79"/>
      <c r="C7" s="79"/>
      <c r="D7" s="79"/>
      <c r="E7" s="79"/>
      <c r="F7" s="79"/>
    </row>
    <row r="8" spans="1:7" s="78" customFormat="1" ht="15.75" customHeight="1">
      <c r="A8" s="117" t="s">
        <v>83</v>
      </c>
      <c r="B8" s="131"/>
      <c r="C8" s="79"/>
      <c r="D8" s="79"/>
      <c r="E8" s="79"/>
      <c r="F8" s="79"/>
      <c r="G8" s="98"/>
    </row>
    <row r="9" spans="1:7" s="78" customFormat="1" ht="12.75" customHeight="1">
      <c r="A9" s="115"/>
      <c r="B9" s="131"/>
      <c r="C9" s="79"/>
      <c r="D9" s="79"/>
      <c r="E9" s="79"/>
      <c r="F9" s="79"/>
      <c r="G9" s="98"/>
    </row>
    <row r="10" spans="1:7" s="78" customFormat="1" ht="14.25" customHeight="1">
      <c r="A10" s="118" t="s">
        <v>75</v>
      </c>
      <c r="B10" s="131"/>
      <c r="C10" s="79"/>
      <c r="D10" s="79"/>
      <c r="E10" s="79"/>
      <c r="F10" s="79"/>
      <c r="G10" s="98"/>
    </row>
    <row r="11" spans="1:7" s="78" customFormat="1" ht="20.25" customHeight="1">
      <c r="A11" s="119" t="s">
        <v>84</v>
      </c>
      <c r="B11" s="131"/>
      <c r="C11" s="79"/>
      <c r="D11" s="79"/>
      <c r="E11" s="79"/>
      <c r="F11" s="79"/>
      <c r="G11" s="98"/>
    </row>
    <row r="12" spans="1:7" s="78" customFormat="1" ht="20.25" customHeight="1">
      <c r="A12" s="119" t="s">
        <v>117</v>
      </c>
      <c r="B12" s="131"/>
      <c r="C12" s="79"/>
      <c r="D12" s="79"/>
      <c r="E12" s="79"/>
      <c r="F12" s="79"/>
      <c r="G12" s="98"/>
    </row>
    <row r="13" spans="1:7" s="78" customFormat="1" ht="20.25" customHeight="1">
      <c r="A13" s="119" t="s">
        <v>116</v>
      </c>
      <c r="B13" s="131"/>
      <c r="C13" s="79"/>
      <c r="D13" s="79"/>
      <c r="E13" s="79"/>
      <c r="F13" s="79"/>
      <c r="G13" s="98"/>
    </row>
    <row r="14" spans="1:7" s="78" customFormat="1" ht="20.25" customHeight="1">
      <c r="A14" s="119" t="s">
        <v>118</v>
      </c>
      <c r="B14" s="131"/>
      <c r="C14" s="79"/>
      <c r="D14" s="79"/>
      <c r="E14" s="79"/>
      <c r="F14" s="79"/>
      <c r="G14" s="98"/>
    </row>
    <row r="15" spans="1:7" s="78" customFormat="1" ht="12.75" customHeight="1">
      <c r="A15" s="120"/>
      <c r="B15" s="131"/>
      <c r="C15" s="79"/>
      <c r="D15" s="79"/>
      <c r="E15" s="79"/>
      <c r="F15" s="79"/>
      <c r="G15" s="98"/>
    </row>
    <row r="16" spans="1:7" s="78" customFormat="1" ht="14.25" customHeight="1">
      <c r="A16" s="121" t="s">
        <v>76</v>
      </c>
      <c r="B16" s="98"/>
      <c r="C16" s="98"/>
      <c r="D16" s="98"/>
      <c r="E16" s="98"/>
      <c r="F16" s="98"/>
      <c r="G16" s="98"/>
    </row>
    <row r="17" spans="1:7" s="78" customFormat="1" ht="23.25" customHeight="1">
      <c r="A17" s="122" t="s">
        <v>121</v>
      </c>
      <c r="B17" s="98"/>
      <c r="C17" s="98"/>
      <c r="D17" s="98"/>
      <c r="E17" s="98"/>
      <c r="F17" s="98"/>
      <c r="G17" s="98"/>
    </row>
    <row r="18" spans="1:7">
      <c r="A18" s="123"/>
    </row>
    <row r="19" spans="1:7">
      <c r="A19" s="162"/>
    </row>
  </sheetData>
  <mergeCells count="1">
    <mergeCell ref="B1:F1"/>
  </mergeCells>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indexed="42"/>
    <pageSetUpPr fitToPage="1"/>
  </sheetPr>
  <dimension ref="A1:AA76"/>
  <sheetViews>
    <sheetView workbookViewId="0"/>
  </sheetViews>
  <sheetFormatPr baseColWidth="10" defaultColWidth="11.44140625" defaultRowHeight="13.2"/>
  <cols>
    <col min="1" max="1" width="11.44140625" style="1"/>
    <col min="2" max="2" width="12.109375" style="1" customWidth="1"/>
    <col min="3" max="3" width="11.44140625" style="1"/>
    <col min="4" max="4" width="12.109375" style="1" customWidth="1"/>
    <col min="5" max="5" width="11.44140625" style="1"/>
    <col min="6" max="6" width="12.109375" style="1" customWidth="1"/>
    <col min="7" max="7" width="11.44140625" style="1"/>
    <col min="8" max="8" width="12.109375" style="1" customWidth="1"/>
    <col min="9" max="9" width="11.88671875" style="1" customWidth="1"/>
    <col min="10" max="16384" width="11.44140625" style="1"/>
  </cols>
  <sheetData>
    <row r="1" spans="1:26" ht="15.6">
      <c r="A1" s="33" t="s">
        <v>61</v>
      </c>
    </row>
    <row r="3" spans="1:26">
      <c r="B3" s="1" t="s">
        <v>42</v>
      </c>
      <c r="D3" s="1" t="s">
        <v>47</v>
      </c>
      <c r="F3" s="1" t="s">
        <v>48</v>
      </c>
    </row>
    <row r="4" spans="1:26" ht="48" customHeight="1">
      <c r="B4" s="7" t="s">
        <v>2</v>
      </c>
      <c r="C4" s="4"/>
      <c r="D4" s="7" t="s">
        <v>3</v>
      </c>
      <c r="E4" s="4"/>
      <c r="F4" s="7" t="s">
        <v>4</v>
      </c>
      <c r="G4" s="4"/>
      <c r="H4" s="3" t="s">
        <v>0</v>
      </c>
      <c r="I4" s="3"/>
      <c r="J4"/>
      <c r="L4" s="7" t="s">
        <v>62</v>
      </c>
      <c r="M4" s="4"/>
      <c r="N4" s="7" t="s">
        <v>63</v>
      </c>
      <c r="O4" s="4"/>
      <c r="P4" s="7" t="s">
        <v>64</v>
      </c>
      <c r="Q4" s="4"/>
      <c r="R4"/>
      <c r="S4"/>
      <c r="T4" s="7" t="s">
        <v>62</v>
      </c>
      <c r="U4" s="4"/>
      <c r="V4" s="7" t="s">
        <v>65</v>
      </c>
      <c r="W4" s="4"/>
      <c r="X4" s="7" t="s">
        <v>66</v>
      </c>
      <c r="Y4" s="4"/>
      <c r="Z4"/>
    </row>
    <row r="5" spans="1:26" ht="23.25" customHeight="1">
      <c r="B5" s="34" t="s">
        <v>1</v>
      </c>
      <c r="C5" s="35" t="s">
        <v>54</v>
      </c>
      <c r="D5" s="34" t="str">
        <f>B5</f>
        <v>(prix courants en euros)</v>
      </c>
      <c r="E5" s="35" t="str">
        <f>C5</f>
        <v>(prix 2012 en euros)</v>
      </c>
      <c r="F5" s="34" t="str">
        <f>B5</f>
        <v>(prix courants en euros)</v>
      </c>
      <c r="G5" s="35" t="str">
        <f>C5</f>
        <v>(prix 2012 en euros)</v>
      </c>
      <c r="H5" s="36" t="str">
        <f>B5</f>
        <v>(prix courants en euros)</v>
      </c>
      <c r="I5" s="35" t="str">
        <f>C5</f>
        <v>(prix 2012 en euros)</v>
      </c>
      <c r="J5"/>
      <c r="L5" s="15" t="s">
        <v>1</v>
      </c>
      <c r="M5" s="16" t="s">
        <v>54</v>
      </c>
      <c r="N5" s="15" t="str">
        <f>L5</f>
        <v>(prix courants en euros)</v>
      </c>
      <c r="O5" s="16" t="str">
        <f>M5</f>
        <v>(prix 2012 en euros)</v>
      </c>
      <c r="P5" s="15" t="str">
        <f>L5</f>
        <v>(prix courants en euros)</v>
      </c>
      <c r="Q5" s="16" t="str">
        <f>M5</f>
        <v>(prix 2012 en euros)</v>
      </c>
      <c r="R5"/>
      <c r="S5"/>
      <c r="T5" s="34" t="s">
        <v>1</v>
      </c>
      <c r="U5" s="35" t="s">
        <v>54</v>
      </c>
      <c r="V5" s="34" t="str">
        <f>T5</f>
        <v>(prix courants en euros)</v>
      </c>
      <c r="W5" s="35" t="str">
        <f>U5</f>
        <v>(prix 2012 en euros)</v>
      </c>
      <c r="X5" s="34" t="str">
        <f>T5</f>
        <v>(prix courants en euros)</v>
      </c>
      <c r="Y5" s="35" t="str">
        <f>U5</f>
        <v>(prix 2012 en euros)</v>
      </c>
      <c r="Z5"/>
    </row>
    <row r="6" spans="1:26">
      <c r="A6" s="20" t="s">
        <v>5</v>
      </c>
      <c r="B6" s="17">
        <v>1168.9790641764628</v>
      </c>
      <c r="C6" s="19">
        <f t="shared" ref="C6:C25" si="0">ROUND(B6*$I6/$H6,0)</f>
        <v>2992</v>
      </c>
      <c r="D6" s="18"/>
      <c r="E6" s="19"/>
      <c r="F6" s="19"/>
      <c r="G6" s="19"/>
      <c r="H6" s="61">
        <v>453211</v>
      </c>
      <c r="I6" s="60">
        <v>1160089</v>
      </c>
      <c r="J6" s="22"/>
      <c r="K6" s="20" t="s">
        <v>5</v>
      </c>
      <c r="L6" s="37"/>
      <c r="M6" s="23"/>
      <c r="N6" s="24"/>
      <c r="O6" s="23"/>
      <c r="P6" s="23"/>
      <c r="Q6" s="23"/>
      <c r="R6" s="22"/>
      <c r="S6" s="20" t="s">
        <v>5</v>
      </c>
      <c r="T6" s="44"/>
      <c r="U6" s="44"/>
      <c r="V6" s="44"/>
      <c r="W6" s="44"/>
      <c r="X6" s="44"/>
      <c r="Y6" s="44"/>
    </row>
    <row r="7" spans="1:26">
      <c r="A7" s="14" t="s">
        <v>6</v>
      </c>
      <c r="B7" s="11">
        <v>1371.5838080849812</v>
      </c>
      <c r="C7" s="6">
        <f t="shared" si="0"/>
        <v>3143</v>
      </c>
      <c r="D7" s="5"/>
      <c r="E7" s="6"/>
      <c r="F7" s="6"/>
      <c r="G7" s="6"/>
      <c r="H7" s="61">
        <v>511673</v>
      </c>
      <c r="I7" s="60">
        <v>1172592</v>
      </c>
      <c r="J7" s="22"/>
      <c r="K7" s="14" t="s">
        <v>6</v>
      </c>
      <c r="L7" s="29"/>
      <c r="M7" s="25"/>
      <c r="N7" s="26"/>
      <c r="O7" s="25"/>
      <c r="P7" s="25"/>
      <c r="Q7" s="25"/>
      <c r="R7" s="22"/>
      <c r="S7" s="14" t="s">
        <v>6</v>
      </c>
      <c r="T7" s="43"/>
      <c r="U7" s="43"/>
      <c r="V7" s="43"/>
      <c r="W7" s="43"/>
      <c r="X7" s="43"/>
      <c r="Y7" s="43"/>
    </row>
    <row r="8" spans="1:26">
      <c r="A8" s="14" t="s">
        <v>7</v>
      </c>
      <c r="B8" s="11">
        <v>1630.442239354104</v>
      </c>
      <c r="C8" s="6">
        <f t="shared" si="0"/>
        <v>3333</v>
      </c>
      <c r="D8" s="5"/>
      <c r="E8" s="6"/>
      <c r="F8" s="6"/>
      <c r="G8" s="6"/>
      <c r="H8" s="61">
        <v>587952</v>
      </c>
      <c r="I8" s="60">
        <v>1202006</v>
      </c>
      <c r="J8" s="22"/>
      <c r="K8" s="14" t="s">
        <v>7</v>
      </c>
      <c r="L8" s="29"/>
      <c r="M8" s="25"/>
      <c r="N8" s="26"/>
      <c r="O8" s="25"/>
      <c r="P8" s="25"/>
      <c r="Q8" s="25"/>
      <c r="R8" s="22"/>
      <c r="S8" s="14" t="s">
        <v>7</v>
      </c>
      <c r="T8" s="43"/>
      <c r="U8" s="43"/>
      <c r="V8" s="43"/>
      <c r="W8" s="43"/>
      <c r="X8" s="43"/>
      <c r="Y8" s="43"/>
    </row>
    <row r="9" spans="1:26">
      <c r="A9" s="14" t="s">
        <v>8</v>
      </c>
      <c r="B9" s="11">
        <v>1807.5879973839749</v>
      </c>
      <c r="C9" s="6">
        <f t="shared" si="0"/>
        <v>3370</v>
      </c>
      <c r="D9" s="12">
        <v>1579.0669205450968</v>
      </c>
      <c r="E9" s="6">
        <f t="shared" ref="E9:E25" si="1">ROUND(D9*$I9/$H9,0)</f>
        <v>2944</v>
      </c>
      <c r="F9" s="13">
        <v>1893.2643450713995</v>
      </c>
      <c r="G9" s="6">
        <f t="shared" ref="G9:G25" si="2">ROUND(F9*$I9/$H9,0)</f>
        <v>3530</v>
      </c>
      <c r="H9" s="61">
        <v>652816</v>
      </c>
      <c r="I9" s="60">
        <v>1217107</v>
      </c>
      <c r="J9" s="22"/>
      <c r="K9" s="14" t="s">
        <v>8</v>
      </c>
      <c r="L9" s="29"/>
      <c r="M9" s="25"/>
      <c r="N9" s="26"/>
      <c r="O9" s="25"/>
      <c r="P9" s="25"/>
      <c r="Q9" s="25"/>
      <c r="R9" s="22"/>
      <c r="S9" s="14" t="s">
        <v>8</v>
      </c>
      <c r="T9" s="43"/>
      <c r="U9" s="43"/>
      <c r="V9" s="43"/>
      <c r="W9" s="43"/>
      <c r="X9" s="43"/>
      <c r="Y9" s="43"/>
    </row>
    <row r="10" spans="1:26">
      <c r="A10" s="14" t="s">
        <v>9</v>
      </c>
      <c r="B10" s="11">
        <v>2008.5158021028817</v>
      </c>
      <c r="C10" s="6">
        <f t="shared" si="0"/>
        <v>3497</v>
      </c>
      <c r="D10" s="12">
        <v>1724.808181024061</v>
      </c>
      <c r="E10" s="6">
        <f t="shared" si="1"/>
        <v>3003</v>
      </c>
      <c r="F10" s="13">
        <v>2121.1756258413279</v>
      </c>
      <c r="G10" s="6">
        <f t="shared" si="2"/>
        <v>3693</v>
      </c>
      <c r="H10" s="61">
        <v>709648</v>
      </c>
      <c r="I10" s="60">
        <v>1235662</v>
      </c>
      <c r="J10" s="22"/>
      <c r="K10" s="14" t="s">
        <v>9</v>
      </c>
      <c r="L10" s="29"/>
      <c r="M10" s="25"/>
      <c r="N10" s="26"/>
      <c r="O10" s="25"/>
      <c r="P10" s="25"/>
      <c r="Q10" s="25"/>
      <c r="R10" s="22"/>
      <c r="S10" s="14" t="s">
        <v>9</v>
      </c>
      <c r="T10" s="43"/>
      <c r="U10" s="43"/>
      <c r="V10" s="43"/>
      <c r="W10" s="43"/>
      <c r="X10" s="43"/>
      <c r="Y10" s="43"/>
    </row>
    <row r="11" spans="1:26">
      <c r="A11" s="14" t="s">
        <v>10</v>
      </c>
      <c r="B11" s="11">
        <v>2153.3423684784216</v>
      </c>
      <c r="C11" s="6">
        <f t="shared" si="0"/>
        <v>3556</v>
      </c>
      <c r="D11" s="12">
        <v>1817.4971835044066</v>
      </c>
      <c r="E11" s="6">
        <f t="shared" si="1"/>
        <v>3001</v>
      </c>
      <c r="F11" s="13">
        <v>2294.0528113885516</v>
      </c>
      <c r="G11" s="6">
        <f t="shared" si="2"/>
        <v>3788</v>
      </c>
      <c r="H11" s="61">
        <v>760509</v>
      </c>
      <c r="I11" s="60">
        <v>1255719</v>
      </c>
      <c r="J11" s="22"/>
      <c r="K11" s="14" t="s">
        <v>10</v>
      </c>
      <c r="L11" s="29"/>
      <c r="M11" s="25"/>
      <c r="N11" s="26"/>
      <c r="O11" s="25"/>
      <c r="P11" s="25"/>
      <c r="Q11" s="25"/>
      <c r="R11" s="22"/>
      <c r="S11" s="14" t="s">
        <v>10</v>
      </c>
      <c r="T11" s="43"/>
      <c r="U11" s="43"/>
      <c r="V11" s="43"/>
      <c r="W11" s="43"/>
      <c r="X11" s="43"/>
      <c r="Y11" s="43"/>
    </row>
    <row r="12" spans="1:26">
      <c r="A12" s="14" t="s">
        <v>11</v>
      </c>
      <c r="B12" s="11">
        <v>2196.7903383910834</v>
      </c>
      <c r="C12" s="6">
        <f t="shared" si="0"/>
        <v>3452</v>
      </c>
      <c r="D12" s="12">
        <v>1881.6782197613563</v>
      </c>
      <c r="E12" s="6">
        <f t="shared" si="1"/>
        <v>2957</v>
      </c>
      <c r="F12" s="13">
        <v>2322.5607776119473</v>
      </c>
      <c r="G12" s="6">
        <f t="shared" si="2"/>
        <v>3650</v>
      </c>
      <c r="H12" s="61">
        <v>817854</v>
      </c>
      <c r="I12" s="60">
        <v>1285245</v>
      </c>
      <c r="J12" s="22"/>
      <c r="K12" s="14" t="s">
        <v>11</v>
      </c>
      <c r="L12" s="29"/>
      <c r="M12" s="25"/>
      <c r="N12" s="26"/>
      <c r="O12" s="25"/>
      <c r="P12" s="25"/>
      <c r="Q12" s="25"/>
      <c r="R12" s="22"/>
      <c r="S12" s="14" t="s">
        <v>11</v>
      </c>
      <c r="T12" s="43"/>
      <c r="U12" s="43"/>
      <c r="V12" s="43"/>
      <c r="W12" s="43"/>
      <c r="X12" s="43"/>
      <c r="Y12" s="43"/>
    </row>
    <row r="13" spans="1:26">
      <c r="A13" s="14" t="s">
        <v>12</v>
      </c>
      <c r="B13" s="11">
        <v>2285.2107683887816</v>
      </c>
      <c r="C13" s="6">
        <f t="shared" si="0"/>
        <v>3504</v>
      </c>
      <c r="D13" s="12">
        <v>1982.7519181897594</v>
      </c>
      <c r="E13" s="6">
        <f t="shared" si="1"/>
        <v>3040</v>
      </c>
      <c r="F13" s="13">
        <v>2391.9250804549688</v>
      </c>
      <c r="G13" s="6">
        <f t="shared" si="2"/>
        <v>3668</v>
      </c>
      <c r="H13" s="61">
        <v>859827</v>
      </c>
      <c r="I13" s="60">
        <v>1318369</v>
      </c>
      <c r="J13" s="22"/>
      <c r="K13" s="14" t="s">
        <v>12</v>
      </c>
      <c r="L13" s="29"/>
      <c r="M13" s="25"/>
      <c r="N13" s="26"/>
      <c r="O13" s="25"/>
      <c r="P13" s="25"/>
      <c r="Q13" s="25"/>
      <c r="R13" s="22"/>
      <c r="S13" s="14" t="s">
        <v>12</v>
      </c>
      <c r="T13" s="43"/>
      <c r="U13" s="43"/>
      <c r="V13" s="43"/>
      <c r="W13" s="43"/>
      <c r="X13" s="43"/>
      <c r="Y13" s="43"/>
    </row>
    <row r="14" spans="1:26">
      <c r="A14" s="14" t="s">
        <v>13</v>
      </c>
      <c r="B14" s="11">
        <v>2420.5854956956018</v>
      </c>
      <c r="C14" s="6">
        <f t="shared" si="0"/>
        <v>3596</v>
      </c>
      <c r="D14" s="12">
        <v>2115.6874612207812</v>
      </c>
      <c r="E14" s="6">
        <f t="shared" si="1"/>
        <v>3143</v>
      </c>
      <c r="F14" s="13">
        <v>2522.7263372446669</v>
      </c>
      <c r="G14" s="6">
        <f t="shared" si="2"/>
        <v>3748</v>
      </c>
      <c r="H14" s="61">
        <v>929444</v>
      </c>
      <c r="I14" s="60">
        <v>1380780</v>
      </c>
      <c r="J14" s="22"/>
      <c r="K14" s="14" t="s">
        <v>13</v>
      </c>
      <c r="L14" s="29"/>
      <c r="M14" s="25"/>
      <c r="N14" s="26"/>
      <c r="O14" s="25"/>
      <c r="P14" s="25"/>
      <c r="Q14" s="25"/>
      <c r="R14" s="22"/>
      <c r="S14" s="14" t="s">
        <v>13</v>
      </c>
      <c r="T14" s="43"/>
      <c r="U14" s="43"/>
      <c r="V14" s="43"/>
      <c r="W14" s="43"/>
      <c r="X14" s="43"/>
      <c r="Y14" s="43"/>
    </row>
    <row r="15" spans="1:26">
      <c r="A15" s="14" t="s">
        <v>14</v>
      </c>
      <c r="B15" s="11">
        <v>2559.4665503988831</v>
      </c>
      <c r="C15" s="6">
        <f t="shared" si="0"/>
        <v>3681</v>
      </c>
      <c r="D15" s="12">
        <v>2225.1458555972417</v>
      </c>
      <c r="E15" s="6">
        <f t="shared" si="1"/>
        <v>3200</v>
      </c>
      <c r="F15" s="13">
        <v>2668.6200467408689</v>
      </c>
      <c r="G15" s="6">
        <f t="shared" si="2"/>
        <v>3838</v>
      </c>
      <c r="H15" s="61">
        <v>1001897</v>
      </c>
      <c r="I15" s="60">
        <v>1440889</v>
      </c>
      <c r="J15" s="22"/>
      <c r="K15" s="14" t="s">
        <v>14</v>
      </c>
      <c r="L15" s="29"/>
      <c r="M15" s="25"/>
      <c r="N15" s="26"/>
      <c r="O15" s="25"/>
      <c r="P15" s="25"/>
      <c r="Q15" s="25"/>
      <c r="R15" s="22"/>
      <c r="S15" s="14" t="s">
        <v>14</v>
      </c>
      <c r="T15" s="40" t="s">
        <v>30</v>
      </c>
      <c r="U15" s="41"/>
      <c r="V15" s="41"/>
      <c r="W15" s="41"/>
      <c r="X15" s="41"/>
      <c r="Y15" s="41"/>
    </row>
    <row r="16" spans="1:26">
      <c r="A16" s="14" t="s">
        <v>15</v>
      </c>
      <c r="B16" s="11">
        <v>2669.3822918270557</v>
      </c>
      <c r="C16" s="6">
        <f t="shared" si="0"/>
        <v>3739</v>
      </c>
      <c r="D16" s="12">
        <v>2324.0852677843213</v>
      </c>
      <c r="E16" s="6">
        <f t="shared" si="1"/>
        <v>3255</v>
      </c>
      <c r="F16" s="13">
        <v>2781.7372175310275</v>
      </c>
      <c r="G16" s="6">
        <f t="shared" si="2"/>
        <v>3897</v>
      </c>
      <c r="H16" s="61">
        <v>1058627</v>
      </c>
      <c r="I16" s="60">
        <v>1482877</v>
      </c>
      <c r="J16" s="22"/>
      <c r="K16" s="14" t="s">
        <v>15</v>
      </c>
      <c r="L16" s="29"/>
      <c r="M16" s="25"/>
      <c r="N16" s="26"/>
      <c r="O16" s="25"/>
      <c r="P16" s="25"/>
      <c r="Q16" s="25"/>
      <c r="R16" s="22"/>
      <c r="S16" s="14" t="s">
        <v>15</v>
      </c>
      <c r="T16" s="41"/>
      <c r="U16" s="41"/>
      <c r="V16" s="41"/>
      <c r="W16" s="41"/>
      <c r="X16" s="41"/>
      <c r="Y16" s="41"/>
    </row>
    <row r="17" spans="1:27">
      <c r="A17" s="14" t="s">
        <v>16</v>
      </c>
      <c r="B17" s="11">
        <v>2838.1433539088689</v>
      </c>
      <c r="C17" s="6">
        <f t="shared" si="0"/>
        <v>3876</v>
      </c>
      <c r="D17" s="12">
        <v>2474.2475497631704</v>
      </c>
      <c r="E17" s="6">
        <f t="shared" si="1"/>
        <v>3379</v>
      </c>
      <c r="F17" s="13">
        <v>2949.4311364921787</v>
      </c>
      <c r="G17" s="6">
        <f t="shared" si="2"/>
        <v>4028</v>
      </c>
      <c r="H17" s="61">
        <v>1097112</v>
      </c>
      <c r="I17" s="60">
        <v>1498285</v>
      </c>
      <c r="J17" s="22"/>
      <c r="K17" s="14" t="s">
        <v>16</v>
      </c>
      <c r="L17" s="29"/>
      <c r="M17" s="25"/>
      <c r="N17" s="26"/>
      <c r="O17" s="25"/>
      <c r="P17" s="25"/>
      <c r="Q17" s="25"/>
      <c r="R17" s="22"/>
      <c r="S17" s="14" t="s">
        <v>16</v>
      </c>
      <c r="T17" s="41"/>
      <c r="U17" s="41"/>
      <c r="V17" s="41"/>
      <c r="W17" s="41"/>
      <c r="X17" s="41"/>
      <c r="Y17" s="41"/>
    </row>
    <row r="18" spans="1:27">
      <c r="A18" s="14" t="s">
        <v>17</v>
      </c>
      <c r="B18" s="11">
        <v>3005.8372728700206</v>
      </c>
      <c r="C18" s="6">
        <f t="shared" si="0"/>
        <v>4025</v>
      </c>
      <c r="D18" s="12">
        <v>2719.8429165326388</v>
      </c>
      <c r="E18" s="6">
        <f t="shared" si="1"/>
        <v>3642</v>
      </c>
      <c r="F18" s="13">
        <v>3058.7370818514019</v>
      </c>
      <c r="G18" s="6">
        <f t="shared" si="2"/>
        <v>4096</v>
      </c>
      <c r="H18" s="61">
        <v>1136841</v>
      </c>
      <c r="I18" s="60">
        <v>1522253</v>
      </c>
      <c r="J18" s="22"/>
      <c r="K18" s="14" t="s">
        <v>17</v>
      </c>
      <c r="L18" s="29"/>
      <c r="M18" s="25"/>
      <c r="N18" s="26"/>
      <c r="O18" s="25"/>
      <c r="P18" s="25"/>
      <c r="Q18" s="25"/>
      <c r="R18" s="22"/>
      <c r="S18" s="14" t="s">
        <v>17</v>
      </c>
      <c r="T18" s="41"/>
      <c r="U18" s="41"/>
      <c r="V18" s="41"/>
      <c r="W18" s="41"/>
      <c r="X18" s="41"/>
      <c r="Y18" s="41"/>
    </row>
    <row r="19" spans="1:27">
      <c r="A19" s="14" t="s">
        <v>18</v>
      </c>
      <c r="B19" s="11">
        <v>3174.293436917359</v>
      </c>
      <c r="C19" s="6">
        <f t="shared" si="0"/>
        <v>4182</v>
      </c>
      <c r="D19" s="12">
        <v>2930.3750093375024</v>
      </c>
      <c r="E19" s="6">
        <f t="shared" si="1"/>
        <v>3861</v>
      </c>
      <c r="F19" s="13">
        <v>3194.2642581754599</v>
      </c>
      <c r="G19" s="6">
        <f t="shared" si="2"/>
        <v>4208</v>
      </c>
      <c r="H19" s="61">
        <v>1148404</v>
      </c>
      <c r="I19" s="60">
        <v>1512927</v>
      </c>
      <c r="J19" s="22"/>
      <c r="K19" s="14" t="s">
        <v>18</v>
      </c>
      <c r="L19" s="29"/>
      <c r="M19" s="25"/>
      <c r="N19" s="26"/>
      <c r="O19" s="25"/>
      <c r="P19" s="25"/>
      <c r="Q19" s="25"/>
      <c r="R19" s="22"/>
      <c r="S19" s="14" t="s">
        <v>18</v>
      </c>
      <c r="T19" s="41"/>
      <c r="U19" s="41"/>
      <c r="V19" s="41"/>
      <c r="W19" s="41"/>
      <c r="X19" s="41"/>
      <c r="Y19" s="41"/>
    </row>
    <row r="20" spans="1:27">
      <c r="A20" s="14" t="s">
        <v>19</v>
      </c>
      <c r="B20" s="11">
        <v>3311.1926543965533</v>
      </c>
      <c r="C20" s="6">
        <f t="shared" si="0"/>
        <v>4322</v>
      </c>
      <c r="D20" s="12">
        <v>3055.8405505238911</v>
      </c>
      <c r="E20" s="6">
        <f t="shared" si="1"/>
        <v>3988</v>
      </c>
      <c r="F20" s="13">
        <v>3341.0726617750861</v>
      </c>
      <c r="G20" s="6">
        <f t="shared" si="2"/>
        <v>4361</v>
      </c>
      <c r="H20" s="61">
        <v>1186345</v>
      </c>
      <c r="I20" s="60">
        <v>1548411</v>
      </c>
      <c r="J20" s="22"/>
      <c r="K20" s="14" t="s">
        <v>19</v>
      </c>
      <c r="L20" s="29"/>
      <c r="M20" s="25"/>
      <c r="N20" s="26"/>
      <c r="O20" s="25"/>
      <c r="P20" s="25"/>
      <c r="Q20" s="25"/>
      <c r="R20" s="22"/>
      <c r="S20" s="14" t="s">
        <v>19</v>
      </c>
      <c r="T20" s="41"/>
      <c r="U20" s="41"/>
      <c r="V20" s="41"/>
      <c r="W20" s="41"/>
      <c r="X20" s="41"/>
      <c r="Y20" s="41"/>
    </row>
    <row r="21" spans="1:27">
      <c r="A21" s="14" t="s">
        <v>20</v>
      </c>
      <c r="B21" s="11">
        <v>3446.8722797378487</v>
      </c>
      <c r="C21" s="6">
        <f t="shared" si="0"/>
        <v>4448</v>
      </c>
      <c r="D21" s="12">
        <v>3195.3314012961214</v>
      </c>
      <c r="E21" s="6">
        <f t="shared" si="1"/>
        <v>4123</v>
      </c>
      <c r="F21" s="13">
        <v>3472.3312656164962</v>
      </c>
      <c r="G21" s="6">
        <f t="shared" si="2"/>
        <v>4481</v>
      </c>
      <c r="H21" s="61">
        <v>1224967</v>
      </c>
      <c r="I21" s="60">
        <v>1580696</v>
      </c>
      <c r="J21" s="22"/>
      <c r="K21" s="14" t="s">
        <v>20</v>
      </c>
      <c r="L21" s="29"/>
      <c r="M21" s="25"/>
      <c r="N21" s="26"/>
      <c r="O21" s="25"/>
      <c r="P21" s="25"/>
      <c r="Q21" s="25"/>
      <c r="R21" s="22"/>
      <c r="S21" s="14" t="s">
        <v>20</v>
      </c>
      <c r="T21" s="41"/>
      <c r="U21" s="41"/>
      <c r="V21" s="41"/>
      <c r="W21" s="41"/>
      <c r="X21" s="41"/>
      <c r="Y21" s="41"/>
    </row>
    <row r="22" spans="1:27">
      <c r="A22" s="14" t="s">
        <v>21</v>
      </c>
      <c r="B22" s="11">
        <v>3561.3614916831439</v>
      </c>
      <c r="C22" s="6">
        <f t="shared" si="0"/>
        <v>4534</v>
      </c>
      <c r="D22" s="12">
        <v>3339.2432735682369</v>
      </c>
      <c r="E22" s="6">
        <f t="shared" si="1"/>
        <v>4251</v>
      </c>
      <c r="F22" s="13">
        <v>3562.5810838210432</v>
      </c>
      <c r="G22" s="6">
        <f t="shared" si="2"/>
        <v>4535</v>
      </c>
      <c r="H22" s="61">
        <v>1258950</v>
      </c>
      <c r="I22" s="60">
        <v>1602637</v>
      </c>
      <c r="J22" s="22"/>
      <c r="K22" s="14" t="s">
        <v>21</v>
      </c>
      <c r="L22" s="29"/>
      <c r="M22" s="25"/>
      <c r="N22" s="26"/>
      <c r="O22" s="25"/>
      <c r="P22" s="25"/>
      <c r="Q22" s="25"/>
      <c r="R22" s="22"/>
      <c r="S22" s="14" t="s">
        <v>21</v>
      </c>
      <c r="T22" s="41"/>
      <c r="U22" s="41"/>
      <c r="V22" s="41"/>
      <c r="W22" s="41"/>
      <c r="X22" s="41"/>
      <c r="Y22" s="41"/>
    </row>
    <row r="23" spans="1:27">
      <c r="A23" s="14" t="s">
        <v>22</v>
      </c>
      <c r="B23" s="11">
        <v>3694.6019327486406</v>
      </c>
      <c r="C23" s="6">
        <f t="shared" si="0"/>
        <v>4662</v>
      </c>
      <c r="D23" s="12">
        <v>3609.3829321129283</v>
      </c>
      <c r="E23" s="6">
        <f t="shared" si="1"/>
        <v>4555</v>
      </c>
      <c r="F23" s="13">
        <v>3602.2178283027697</v>
      </c>
      <c r="G23" s="6">
        <f t="shared" si="2"/>
        <v>4546</v>
      </c>
      <c r="H23" s="61">
        <v>1299739</v>
      </c>
      <c r="I23" s="60">
        <v>1640095</v>
      </c>
      <c r="J23" s="22"/>
      <c r="K23" s="14" t="s">
        <v>22</v>
      </c>
      <c r="L23" s="29"/>
      <c r="M23" s="25"/>
      <c r="N23" s="26"/>
      <c r="O23" s="25"/>
      <c r="P23" s="25"/>
      <c r="Q23" s="25"/>
      <c r="R23" s="22"/>
      <c r="S23" s="14" t="s">
        <v>22</v>
      </c>
      <c r="T23" s="41"/>
      <c r="U23" s="41"/>
      <c r="V23" s="41"/>
      <c r="W23" s="41"/>
      <c r="X23" s="41"/>
      <c r="Y23" s="41"/>
    </row>
    <row r="24" spans="1:27">
      <c r="A24" s="14" t="s">
        <v>23</v>
      </c>
      <c r="B24" s="11">
        <v>3869.6134045371878</v>
      </c>
      <c r="C24" s="6">
        <f t="shared" si="0"/>
        <v>4837</v>
      </c>
      <c r="D24" s="12">
        <v>3770.5215433328708</v>
      </c>
      <c r="E24" s="6">
        <f t="shared" si="1"/>
        <v>4713</v>
      </c>
      <c r="F24" s="13">
        <v>3794.303590021907</v>
      </c>
      <c r="G24" s="6">
        <f>ROUND(F24*$I24/$H24,0)</f>
        <v>4743</v>
      </c>
      <c r="H24" s="61">
        <v>1358776</v>
      </c>
      <c r="I24" s="60">
        <v>1698421</v>
      </c>
      <c r="J24" s="28"/>
      <c r="K24" s="14" t="s">
        <v>23</v>
      </c>
      <c r="L24" s="29"/>
      <c r="M24" s="25"/>
      <c r="N24" s="26"/>
      <c r="O24" s="25"/>
      <c r="P24" s="25"/>
      <c r="Q24" s="25"/>
      <c r="R24" s="22"/>
      <c r="S24" s="14" t="s">
        <v>23</v>
      </c>
      <c r="T24" s="41"/>
      <c r="U24" s="41"/>
      <c r="V24" s="41"/>
      <c r="W24" s="41"/>
      <c r="X24" s="41"/>
      <c r="Y24" s="41"/>
    </row>
    <row r="25" spans="1:27">
      <c r="A25" s="14" t="s">
        <v>24</v>
      </c>
      <c r="B25" s="11">
        <v>4041.423446963749</v>
      </c>
      <c r="C25" s="6">
        <f t="shared" si="0"/>
        <v>5041</v>
      </c>
      <c r="D25" s="12">
        <v>3887.602388571202</v>
      </c>
      <c r="E25" s="6">
        <f t="shared" si="1"/>
        <v>4849</v>
      </c>
      <c r="F25" s="13">
        <v>3996.1460888442384</v>
      </c>
      <c r="G25" s="6">
        <f t="shared" si="2"/>
        <v>4984</v>
      </c>
      <c r="H25" s="61">
        <v>1408159</v>
      </c>
      <c r="I25" s="60">
        <v>1756287</v>
      </c>
      <c r="J25" s="22"/>
      <c r="K25" s="14" t="s">
        <v>24</v>
      </c>
      <c r="L25" s="11">
        <v>4172</v>
      </c>
      <c r="M25" s="6">
        <f t="shared" ref="M25:M32" si="3">ROUND((L25*$I25/$H25),0)</f>
        <v>5203</v>
      </c>
      <c r="N25" s="12">
        <v>3919.7</v>
      </c>
      <c r="O25" s="6">
        <f t="shared" ref="O25:O32" si="4">ROUND((N25*$I25/$H25),0)</f>
        <v>4889</v>
      </c>
      <c r="P25" s="13">
        <v>4177.8</v>
      </c>
      <c r="Q25" s="6">
        <f t="shared" ref="Q25:Q32" si="5">ROUND((P25*$I25/$H25),0)</f>
        <v>5211</v>
      </c>
      <c r="R25" s="22"/>
      <c r="S25" s="14" t="s">
        <v>24</v>
      </c>
      <c r="T25" s="45"/>
      <c r="U25" s="45"/>
      <c r="V25" s="45"/>
      <c r="W25" s="45"/>
      <c r="X25" s="45"/>
      <c r="Y25" s="45"/>
    </row>
    <row r="26" spans="1:27">
      <c r="A26" s="14" t="s">
        <v>25</v>
      </c>
      <c r="B26" s="9">
        <v>4197.0738935631452</v>
      </c>
      <c r="C26" s="8"/>
      <c r="D26" s="10">
        <v>3971.6017970690154</v>
      </c>
      <c r="E26" s="8"/>
      <c r="F26" s="8">
        <v>4190.8234838564113</v>
      </c>
      <c r="G26" s="8"/>
      <c r="H26" s="61">
        <v>1485303</v>
      </c>
      <c r="I26" s="60">
        <v>1824346</v>
      </c>
      <c r="J26" s="22"/>
      <c r="K26" s="14" t="s">
        <v>25</v>
      </c>
      <c r="L26" s="11">
        <v>4312.7</v>
      </c>
      <c r="M26" s="6">
        <f t="shared" si="3"/>
        <v>5297</v>
      </c>
      <c r="N26" s="12">
        <v>4021.9</v>
      </c>
      <c r="O26" s="6">
        <f t="shared" si="4"/>
        <v>4940</v>
      </c>
      <c r="P26" s="13">
        <v>4338.8</v>
      </c>
      <c r="Q26" s="6">
        <f t="shared" si="5"/>
        <v>5329</v>
      </c>
      <c r="R26" s="22"/>
      <c r="S26" s="14" t="s">
        <v>25</v>
      </c>
      <c r="T26" s="45"/>
      <c r="U26" s="45"/>
      <c r="V26" s="45"/>
      <c r="W26" s="45"/>
      <c r="X26" s="45"/>
      <c r="Y26" s="45"/>
    </row>
    <row r="27" spans="1:27">
      <c r="A27" s="14" t="s">
        <v>26</v>
      </c>
      <c r="B27" s="9">
        <v>4305.1602467844696</v>
      </c>
      <c r="C27" s="8"/>
      <c r="D27" s="10">
        <v>4038.2220176017636</v>
      </c>
      <c r="E27" s="8"/>
      <c r="F27" s="8">
        <v>4319.0331073530733</v>
      </c>
      <c r="G27" s="8"/>
      <c r="H27" s="61">
        <v>1544629</v>
      </c>
      <c r="I27" s="60">
        <v>1860002</v>
      </c>
      <c r="J27" s="22"/>
      <c r="K27" s="14" t="s">
        <v>26</v>
      </c>
      <c r="L27" s="11">
        <v>4412.3</v>
      </c>
      <c r="M27" s="6">
        <f t="shared" si="3"/>
        <v>5313</v>
      </c>
      <c r="N27" s="12">
        <v>4087.9</v>
      </c>
      <c r="O27" s="6">
        <f t="shared" si="4"/>
        <v>4923</v>
      </c>
      <c r="P27" s="13">
        <v>4456.7</v>
      </c>
      <c r="Q27" s="6">
        <f t="shared" si="5"/>
        <v>5367</v>
      </c>
      <c r="R27" s="22"/>
      <c r="S27" s="14" t="s">
        <v>26</v>
      </c>
      <c r="T27" s="45"/>
      <c r="U27" s="45"/>
      <c r="V27" s="45"/>
      <c r="W27" s="45"/>
      <c r="X27" s="45"/>
      <c r="Y27" s="45"/>
    </row>
    <row r="28" spans="1:27">
      <c r="A28" s="14" t="s">
        <v>27</v>
      </c>
      <c r="B28" s="9">
        <v>4457.3043659874047</v>
      </c>
      <c r="C28" s="8"/>
      <c r="D28" s="10">
        <v>4156.8273530124688</v>
      </c>
      <c r="E28" s="8"/>
      <c r="F28" s="8">
        <v>4485.9647812280382</v>
      </c>
      <c r="G28" s="8"/>
      <c r="H28" s="61">
        <v>1594259</v>
      </c>
      <c r="I28" s="60">
        <v>1880806</v>
      </c>
      <c r="J28" s="22"/>
      <c r="K28" s="14" t="s">
        <v>27</v>
      </c>
      <c r="L28" s="11">
        <v>4473.8</v>
      </c>
      <c r="M28" s="6">
        <f t="shared" si="3"/>
        <v>5278</v>
      </c>
      <c r="N28" s="12">
        <v>4171</v>
      </c>
      <c r="O28" s="6">
        <f t="shared" si="4"/>
        <v>4921</v>
      </c>
      <c r="P28" s="13">
        <v>4526.3</v>
      </c>
      <c r="Q28" s="6">
        <f t="shared" si="5"/>
        <v>5340</v>
      </c>
      <c r="R28" s="22"/>
      <c r="S28" s="14" t="s">
        <v>27</v>
      </c>
      <c r="T28" s="45"/>
      <c r="U28" s="45"/>
      <c r="V28" s="45"/>
      <c r="W28" s="45"/>
      <c r="X28" s="45"/>
      <c r="Y28" s="45"/>
    </row>
    <row r="29" spans="1:27">
      <c r="A29" s="14" t="s">
        <v>28</v>
      </c>
      <c r="B29" s="9"/>
      <c r="C29" s="8"/>
      <c r="D29" s="10"/>
      <c r="E29" s="8"/>
      <c r="F29" s="8"/>
      <c r="G29" s="8"/>
      <c r="H29" s="61">
        <v>1637438</v>
      </c>
      <c r="I29" s="60">
        <v>1896220</v>
      </c>
      <c r="J29" s="22"/>
      <c r="K29" s="14" t="s">
        <v>28</v>
      </c>
      <c r="L29" s="11">
        <v>4702.1000000000004</v>
      </c>
      <c r="M29" s="6">
        <f t="shared" si="3"/>
        <v>5445</v>
      </c>
      <c r="N29" s="12">
        <v>4383.2</v>
      </c>
      <c r="O29" s="6">
        <f t="shared" si="4"/>
        <v>5076</v>
      </c>
      <c r="P29" s="13">
        <v>4781.7</v>
      </c>
      <c r="Q29" s="6">
        <f t="shared" si="5"/>
        <v>5537</v>
      </c>
      <c r="R29" s="22"/>
      <c r="S29" s="14" t="s">
        <v>28</v>
      </c>
      <c r="T29" s="45"/>
      <c r="U29" s="45"/>
      <c r="V29" s="45"/>
      <c r="W29" s="45"/>
      <c r="X29" s="45"/>
      <c r="Y29" s="45"/>
      <c r="Z29" s="53" t="s">
        <v>50</v>
      </c>
    </row>
    <row r="30" spans="1:27">
      <c r="A30" s="14" t="s">
        <v>29</v>
      </c>
      <c r="B30" s="9"/>
      <c r="C30" s="8"/>
      <c r="D30" s="10"/>
      <c r="E30" s="8"/>
      <c r="F30" s="8"/>
      <c r="G30" s="8"/>
      <c r="H30" s="61">
        <v>1710760</v>
      </c>
      <c r="I30" s="60">
        <v>1949056</v>
      </c>
      <c r="J30" s="22"/>
      <c r="K30" s="14" t="s">
        <v>29</v>
      </c>
      <c r="L30" s="11">
        <v>4822.2</v>
      </c>
      <c r="M30" s="6">
        <f t="shared" si="3"/>
        <v>5494</v>
      </c>
      <c r="N30" s="12">
        <v>4490.8</v>
      </c>
      <c r="O30" s="6">
        <f t="shared" si="4"/>
        <v>5116</v>
      </c>
      <c r="P30" s="13">
        <v>4909.2</v>
      </c>
      <c r="Q30" s="6">
        <f t="shared" si="5"/>
        <v>5593</v>
      </c>
      <c r="R30" s="22"/>
      <c r="S30" s="14" t="s">
        <v>29</v>
      </c>
      <c r="T30" s="45"/>
      <c r="U30" s="45"/>
      <c r="V30" s="45"/>
      <c r="W30" s="45"/>
      <c r="X30" s="45"/>
      <c r="Y30" s="45"/>
      <c r="Z30" s="53" t="s">
        <v>51</v>
      </c>
      <c r="AA30" s="53" t="s">
        <v>52</v>
      </c>
    </row>
    <row r="31" spans="1:27">
      <c r="A31" s="14" t="s">
        <v>43</v>
      </c>
      <c r="B31" s="9"/>
      <c r="C31" s="8"/>
      <c r="D31" s="10"/>
      <c r="E31" s="8"/>
      <c r="F31" s="8"/>
      <c r="G31" s="8"/>
      <c r="H31" s="61">
        <v>1771978</v>
      </c>
      <c r="I31" s="60">
        <v>1980391</v>
      </c>
      <c r="J31" s="22"/>
      <c r="K31" s="14" t="s">
        <v>43</v>
      </c>
      <c r="L31" s="11">
        <v>4864.3999999999996</v>
      </c>
      <c r="M31" s="6">
        <f t="shared" si="3"/>
        <v>5437</v>
      </c>
      <c r="N31" s="12">
        <v>4499.7</v>
      </c>
      <c r="O31" s="6">
        <f t="shared" si="4"/>
        <v>5029</v>
      </c>
      <c r="P31" s="13">
        <v>4968.7</v>
      </c>
      <c r="Q31" s="6">
        <f t="shared" si="5"/>
        <v>5553</v>
      </c>
      <c r="R31" s="22"/>
      <c r="S31" s="14" t="s">
        <v>43</v>
      </c>
      <c r="T31" s="45"/>
      <c r="U31" s="45"/>
      <c r="V31" s="45"/>
      <c r="W31" s="45"/>
      <c r="X31" s="45"/>
      <c r="Y31" s="45"/>
    </row>
    <row r="32" spans="1:27">
      <c r="A32" s="14" t="s">
        <v>44</v>
      </c>
      <c r="B32" s="9"/>
      <c r="C32" s="8"/>
      <c r="D32" s="10"/>
      <c r="E32" s="8"/>
      <c r="F32" s="8"/>
      <c r="G32" s="8"/>
      <c r="H32" s="61">
        <v>1853267</v>
      </c>
      <c r="I32" s="60">
        <v>2027425</v>
      </c>
      <c r="J32" s="22"/>
      <c r="K32" s="14" t="s">
        <v>44</v>
      </c>
      <c r="L32" s="11">
        <v>4989.6000000000004</v>
      </c>
      <c r="M32" s="6">
        <f t="shared" si="3"/>
        <v>5458</v>
      </c>
      <c r="N32" s="12">
        <v>4657.7</v>
      </c>
      <c r="O32" s="6">
        <f t="shared" si="4"/>
        <v>5095</v>
      </c>
      <c r="P32" s="13">
        <v>5065.3999999999996</v>
      </c>
      <c r="Q32" s="6">
        <f t="shared" si="5"/>
        <v>5541</v>
      </c>
      <c r="R32" s="22"/>
      <c r="S32" s="14" t="s">
        <v>44</v>
      </c>
      <c r="T32" s="49">
        <v>5317.7</v>
      </c>
      <c r="U32" s="50">
        <f t="shared" ref="U32:U39" si="6">ROUND((T32*$I32/$H32),0)</f>
        <v>5817</v>
      </c>
      <c r="V32" s="51">
        <v>4943.3999999999996</v>
      </c>
      <c r="W32" s="50">
        <f t="shared" ref="W32:W39" si="7">ROUND((V32*$I32/$H32),0)</f>
        <v>5408</v>
      </c>
      <c r="X32" s="49">
        <v>5442.8</v>
      </c>
      <c r="Y32" s="50">
        <f t="shared" ref="Y32:Y39" si="8">ROUND((X32*$I32/$H32),0)</f>
        <v>5954</v>
      </c>
      <c r="Z32" s="52">
        <f t="shared" ref="Z32:Z39" si="9">Y32/W32</f>
        <v>1.1009615384615385</v>
      </c>
    </row>
    <row r="33" spans="1:27">
      <c r="A33" s="14" t="s">
        <v>45</v>
      </c>
      <c r="B33" s="39"/>
      <c r="C33" s="39"/>
      <c r="D33" s="39"/>
      <c r="E33" s="39"/>
      <c r="F33" s="39"/>
      <c r="G33" s="39"/>
      <c r="H33" s="61">
        <v>1945670</v>
      </c>
      <c r="I33" s="60">
        <v>2075302</v>
      </c>
      <c r="J33" s="22"/>
      <c r="K33" s="14" t="s">
        <v>45</v>
      </c>
      <c r="L33" s="39"/>
      <c r="M33" s="39"/>
      <c r="N33" s="39"/>
      <c r="O33" s="39"/>
      <c r="P33" s="39"/>
      <c r="Q33" s="39"/>
      <c r="R33" s="22"/>
      <c r="S33" s="14" t="s">
        <v>45</v>
      </c>
      <c r="T33" s="49">
        <v>5463</v>
      </c>
      <c r="U33" s="50">
        <f t="shared" si="6"/>
        <v>5827</v>
      </c>
      <c r="V33" s="51">
        <v>5126.3999999999996</v>
      </c>
      <c r="W33" s="50">
        <f t="shared" si="7"/>
        <v>5468</v>
      </c>
      <c r="X33" s="49">
        <v>5570.2</v>
      </c>
      <c r="Y33" s="50">
        <f t="shared" si="8"/>
        <v>5941</v>
      </c>
      <c r="Z33" s="52">
        <f t="shared" si="9"/>
        <v>1.0865032918800293</v>
      </c>
      <c r="AA33" s="54">
        <f>T33/T32</f>
        <v>1.0273238430148373</v>
      </c>
    </row>
    <row r="34" spans="1:27">
      <c r="A34" s="14" t="s">
        <v>46</v>
      </c>
      <c r="B34" s="39"/>
      <c r="C34" s="39"/>
      <c r="D34" s="39"/>
      <c r="E34" s="39"/>
      <c r="F34" s="39"/>
      <c r="G34" s="39"/>
      <c r="H34" s="61">
        <v>1995850</v>
      </c>
      <c r="I34" s="60">
        <v>2079355</v>
      </c>
      <c r="K34" s="14" t="s">
        <v>46</v>
      </c>
      <c r="L34" s="48" t="s">
        <v>30</v>
      </c>
      <c r="M34" s="47"/>
      <c r="N34" s="47"/>
      <c r="O34" s="47"/>
      <c r="P34" s="47"/>
      <c r="Q34" s="47"/>
      <c r="S34" s="14" t="s">
        <v>46</v>
      </c>
      <c r="T34" s="49">
        <v>5517</v>
      </c>
      <c r="U34" s="50">
        <f t="shared" si="6"/>
        <v>5748</v>
      </c>
      <c r="V34" s="51">
        <v>5207</v>
      </c>
      <c r="W34" s="50">
        <f t="shared" si="7"/>
        <v>5425</v>
      </c>
      <c r="X34" s="49">
        <v>5603</v>
      </c>
      <c r="Y34" s="50">
        <f t="shared" si="8"/>
        <v>5837</v>
      </c>
      <c r="Z34" s="52">
        <f t="shared" si="9"/>
        <v>1.0759447004608296</v>
      </c>
      <c r="AA34" s="54">
        <f>T34/T33</f>
        <v>1.0098846787479407</v>
      </c>
    </row>
    <row r="35" spans="1:27">
      <c r="A35" s="14" t="s">
        <v>49</v>
      </c>
      <c r="B35" s="46"/>
      <c r="C35" s="46"/>
      <c r="D35" s="47"/>
      <c r="E35" s="47"/>
      <c r="F35" s="47"/>
      <c r="G35" s="47"/>
      <c r="H35" s="61">
        <v>1939017</v>
      </c>
      <c r="I35" s="60">
        <v>2018194</v>
      </c>
      <c r="K35" s="14" t="s">
        <v>49</v>
      </c>
      <c r="L35" s="48"/>
      <c r="M35" s="47"/>
      <c r="N35" s="47"/>
      <c r="O35" s="47"/>
      <c r="P35" s="47"/>
      <c r="Q35" s="47"/>
      <c r="S35" s="14" t="s">
        <v>49</v>
      </c>
      <c r="T35" s="49">
        <v>5593.9</v>
      </c>
      <c r="U35" s="50">
        <f t="shared" si="6"/>
        <v>5822</v>
      </c>
      <c r="V35" s="51">
        <v>5445.1</v>
      </c>
      <c r="W35" s="50">
        <f t="shared" si="7"/>
        <v>5667</v>
      </c>
      <c r="X35" s="49">
        <v>5620.1</v>
      </c>
      <c r="Y35" s="50">
        <f t="shared" si="8"/>
        <v>5850</v>
      </c>
      <c r="Z35" s="52">
        <f t="shared" si="9"/>
        <v>1.0322922181048173</v>
      </c>
      <c r="AA35" s="54">
        <f>T35/T34</f>
        <v>1.0139387348196482</v>
      </c>
    </row>
    <row r="36" spans="1:27">
      <c r="A36" s="14">
        <v>2010</v>
      </c>
      <c r="B36" s="46"/>
      <c r="C36" s="46"/>
      <c r="D36" s="47"/>
      <c r="E36" s="47"/>
      <c r="F36" s="47"/>
      <c r="G36" s="47"/>
      <c r="H36" s="61">
        <v>1998481</v>
      </c>
      <c r="I36" s="60">
        <v>2057865</v>
      </c>
      <c r="K36" s="14" t="s">
        <v>56</v>
      </c>
      <c r="L36" s="48"/>
      <c r="M36" s="39"/>
      <c r="N36" s="47"/>
      <c r="O36" s="47"/>
      <c r="P36" s="47"/>
      <c r="Q36" s="47"/>
      <c r="S36" s="42">
        <v>2010</v>
      </c>
      <c r="T36" s="49">
        <v>5790.9</v>
      </c>
      <c r="U36" s="50">
        <f t="shared" si="6"/>
        <v>5963</v>
      </c>
      <c r="V36" s="51">
        <v>5602.2</v>
      </c>
      <c r="W36" s="50">
        <f t="shared" si="7"/>
        <v>5769</v>
      </c>
      <c r="X36" s="49">
        <v>5823.2</v>
      </c>
      <c r="Y36" s="50">
        <f t="shared" si="8"/>
        <v>5996</v>
      </c>
      <c r="Z36" s="52">
        <f t="shared" si="9"/>
        <v>1.0393482405962906</v>
      </c>
      <c r="AA36" s="54">
        <f>T36/T35</f>
        <v>1.0352169327302956</v>
      </c>
    </row>
    <row r="37" spans="1:27">
      <c r="A37" s="56">
        <v>2011</v>
      </c>
      <c r="B37" s="46"/>
      <c r="C37" s="46"/>
      <c r="D37" s="47"/>
      <c r="E37" s="47"/>
      <c r="F37" s="47"/>
      <c r="G37" s="47"/>
      <c r="H37" s="61">
        <v>2059284</v>
      </c>
      <c r="I37" s="60">
        <v>2100653</v>
      </c>
      <c r="K37" s="14" t="s">
        <v>57</v>
      </c>
      <c r="L37" s="48"/>
      <c r="M37" s="39"/>
      <c r="N37" s="47"/>
      <c r="O37" s="47"/>
      <c r="P37" s="47"/>
      <c r="Q37" s="47"/>
      <c r="R37" s="41"/>
      <c r="S37" s="42">
        <v>2011</v>
      </c>
      <c r="T37" s="49">
        <v>5867.1</v>
      </c>
      <c r="U37" s="50">
        <f t="shared" si="6"/>
        <v>5985</v>
      </c>
      <c r="V37" s="51">
        <v>5662.2</v>
      </c>
      <c r="W37" s="50">
        <f t="shared" si="7"/>
        <v>5776</v>
      </c>
      <c r="X37" s="49">
        <v>5914.6</v>
      </c>
      <c r="Y37" s="50">
        <f t="shared" si="8"/>
        <v>6033</v>
      </c>
      <c r="Z37" s="52">
        <f t="shared" si="9"/>
        <v>1.0444944598337951</v>
      </c>
      <c r="AA37" s="54"/>
    </row>
    <row r="38" spans="1:27">
      <c r="A38" s="56">
        <v>2012</v>
      </c>
      <c r="B38" s="2"/>
      <c r="C38"/>
      <c r="D38"/>
      <c r="E38"/>
      <c r="H38" s="61">
        <v>2091059</v>
      </c>
      <c r="I38" s="60">
        <v>2107677</v>
      </c>
      <c r="K38" s="42">
        <v>2012</v>
      </c>
      <c r="L38" s="38"/>
      <c r="M38"/>
      <c r="S38" s="42">
        <v>2012</v>
      </c>
      <c r="T38" s="49">
        <v>6048.1</v>
      </c>
      <c r="U38" s="50">
        <f t="shared" si="6"/>
        <v>6096</v>
      </c>
      <c r="V38" s="51">
        <v>5977</v>
      </c>
      <c r="W38" s="50">
        <f t="shared" si="7"/>
        <v>6025</v>
      </c>
      <c r="X38" s="49">
        <v>6035.6</v>
      </c>
      <c r="Y38" s="50">
        <f t="shared" si="8"/>
        <v>6084</v>
      </c>
      <c r="Z38" s="52">
        <f t="shared" si="9"/>
        <v>1.009792531120332</v>
      </c>
      <c r="AA38"/>
    </row>
    <row r="39" spans="1:27">
      <c r="A39" s="1" t="s">
        <v>60</v>
      </c>
      <c r="H39" s="61">
        <v>2113687</v>
      </c>
      <c r="I39" s="60">
        <v>2113687</v>
      </c>
      <c r="K39" s="1" t="s">
        <v>60</v>
      </c>
      <c r="L39" s="38"/>
      <c r="M39"/>
      <c r="S39" s="1" t="s">
        <v>60</v>
      </c>
      <c r="T39" s="1">
        <v>6222.4</v>
      </c>
      <c r="U39" s="1">
        <f t="shared" si="6"/>
        <v>6222</v>
      </c>
      <c r="V39" s="1">
        <v>6167.3</v>
      </c>
      <c r="W39" s="1">
        <f t="shared" si="7"/>
        <v>6167</v>
      </c>
      <c r="X39" s="1">
        <v>6203.3</v>
      </c>
      <c r="Y39" s="1">
        <f t="shared" si="8"/>
        <v>6203</v>
      </c>
      <c r="Z39" s="52">
        <f t="shared" si="9"/>
        <v>1.005837522296092</v>
      </c>
      <c r="AA39"/>
    </row>
    <row r="40" spans="1:27">
      <c r="A40" s="57" t="s">
        <v>58</v>
      </c>
      <c r="B40" s="2"/>
      <c r="C40" s="58">
        <f>ROUND(C$6,-1)</f>
        <v>2990</v>
      </c>
      <c r="D40"/>
      <c r="E40" s="58">
        <f>ROUND(E$9,-1)</f>
        <v>2940</v>
      </c>
      <c r="G40" s="58">
        <f>ROUND(G$9,-1)</f>
        <v>3530</v>
      </c>
      <c r="H40" s="27"/>
      <c r="I40" s="30"/>
      <c r="L40" s="38"/>
      <c r="S40" s="1" t="str">
        <f>S38&amp;" arr10"</f>
        <v>2012 arr10</v>
      </c>
      <c r="U40" s="59">
        <f>ROUND(U39,-1)</f>
        <v>6220</v>
      </c>
      <c r="W40" s="59">
        <f>ROUND(W39,-1)</f>
        <v>6170</v>
      </c>
      <c r="Y40" s="59">
        <f>ROUND(Y39,-1)</f>
        <v>6200</v>
      </c>
    </row>
    <row r="41" spans="1:27">
      <c r="A41" s="27"/>
      <c r="B41" s="2"/>
      <c r="C41" s="2"/>
      <c r="H41" s="27"/>
      <c r="I41" s="30"/>
      <c r="L41" s="38"/>
    </row>
    <row r="42" spans="1:27">
      <c r="B42" s="2"/>
      <c r="C42" s="2"/>
    </row>
    <row r="43" spans="1:27" ht="15.6">
      <c r="A43" s="31" t="s">
        <v>55</v>
      </c>
      <c r="B43" s="2"/>
      <c r="C43" s="2"/>
      <c r="M43"/>
      <c r="N43"/>
      <c r="O43"/>
      <c r="P43"/>
      <c r="Q43"/>
      <c r="R43"/>
    </row>
    <row r="44" spans="1:27">
      <c r="A44" s="2"/>
      <c r="B44" s="2"/>
      <c r="C44" s="2"/>
      <c r="M44"/>
      <c r="N44"/>
      <c r="O44"/>
      <c r="P44"/>
      <c r="Q44"/>
      <c r="R44"/>
    </row>
    <row r="45" spans="1:27">
      <c r="M45"/>
      <c r="N45"/>
      <c r="O45"/>
      <c r="P45"/>
      <c r="Q45"/>
      <c r="R45"/>
    </row>
    <row r="46" spans="1:27">
      <c r="M46"/>
      <c r="N46"/>
      <c r="O46"/>
      <c r="P46"/>
      <c r="Q46"/>
      <c r="R46"/>
    </row>
    <row r="47" spans="1:27">
      <c r="M47"/>
      <c r="N47"/>
      <c r="O47"/>
      <c r="P47"/>
      <c r="Q47"/>
      <c r="R47"/>
    </row>
    <row r="48" spans="1:27">
      <c r="M48"/>
      <c r="N48"/>
      <c r="O48"/>
      <c r="P48"/>
      <c r="Q48"/>
      <c r="R48"/>
    </row>
    <row r="49" spans="13:18">
      <c r="M49"/>
      <c r="N49"/>
      <c r="O49"/>
      <c r="P49"/>
      <c r="Q49"/>
      <c r="R49"/>
    </row>
    <row r="50" spans="13:18">
      <c r="M50"/>
      <c r="N50"/>
      <c r="O50"/>
      <c r="P50"/>
      <c r="Q50"/>
      <c r="R50"/>
    </row>
    <row r="51" spans="13:18">
      <c r="M51"/>
      <c r="N51"/>
      <c r="O51"/>
      <c r="P51"/>
      <c r="Q51"/>
      <c r="R51"/>
    </row>
    <row r="52" spans="13:18">
      <c r="M52"/>
      <c r="N52"/>
      <c r="O52"/>
      <c r="P52"/>
      <c r="Q52"/>
      <c r="R52"/>
    </row>
    <row r="53" spans="13:18">
      <c r="M53"/>
      <c r="N53"/>
      <c r="O53"/>
      <c r="P53"/>
      <c r="Q53"/>
      <c r="R53"/>
    </row>
    <row r="54" spans="13:18">
      <c r="P54"/>
      <c r="Q54"/>
    </row>
    <row r="55" spans="13:18">
      <c r="P55"/>
      <c r="Q55"/>
    </row>
    <row r="56" spans="13:18">
      <c r="P56"/>
      <c r="Q56"/>
    </row>
    <row r="57" spans="13:18">
      <c r="P57"/>
      <c r="Q57"/>
    </row>
    <row r="58" spans="13:18">
      <c r="P58"/>
      <c r="Q58"/>
    </row>
    <row r="59" spans="13:18">
      <c r="P59"/>
      <c r="Q59"/>
    </row>
    <row r="60" spans="13:18">
      <c r="P60"/>
      <c r="Q60"/>
    </row>
    <row r="61" spans="13:18">
      <c r="P61"/>
      <c r="Q61"/>
    </row>
    <row r="72" spans="1:4">
      <c r="A72"/>
      <c r="B72" s="27"/>
      <c r="C72" s="27"/>
      <c r="D72" s="32"/>
    </row>
    <row r="76" spans="1:4">
      <c r="A76" s="21" t="s">
        <v>53</v>
      </c>
    </row>
  </sheetData>
  <phoneticPr fontId="0" type="noConversion"/>
  <printOptions horizontalCentered="1" verticalCentered="1"/>
  <pageMargins left="0" right="0" top="0" bottom="0" header="0.51181102362204722" footer="0.51181102362204722"/>
  <pageSetup paperSize="9" scale="63" fitToWidth="2" orientation="portrait" horizontalDpi="4294967292" verticalDpi="4294967292" r:id="rId1"/>
  <headerFooter alignWithMargins="0"/>
  <rowBreaks count="1" manualBreakCount="1">
    <brk id="68" max="16383" man="1"/>
  </rowBreaks>
  <colBreaks count="1" manualBreakCount="1">
    <brk id="17"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35"/>
  <sheetViews>
    <sheetView showGridLines="0" zoomScaleNormal="100" workbookViewId="0">
      <selection activeCell="A32" sqref="A32"/>
    </sheetView>
  </sheetViews>
  <sheetFormatPr baseColWidth="10" defaultColWidth="11.44140625" defaultRowHeight="12.6"/>
  <cols>
    <col min="1" max="1" width="37.6640625" style="88" customWidth="1"/>
    <col min="2" max="4" width="9.33203125" style="88" customWidth="1"/>
    <col min="5" max="6" width="9" style="88" customWidth="1"/>
    <col min="7" max="16384" width="11.44140625" style="88"/>
  </cols>
  <sheetData>
    <row r="1" spans="1:11" ht="16.2">
      <c r="A1" s="195" t="s">
        <v>85</v>
      </c>
    </row>
    <row r="2" spans="1:11">
      <c r="A2" s="82"/>
    </row>
    <row r="3" spans="1:11" ht="18.75" customHeight="1">
      <c r="A3" s="124"/>
      <c r="B3" s="137">
        <v>2015</v>
      </c>
      <c r="C3" s="137">
        <v>2016</v>
      </c>
      <c r="D3" s="137">
        <v>2017</v>
      </c>
      <c r="E3" s="137">
        <v>2018</v>
      </c>
      <c r="F3" s="138" t="s">
        <v>98</v>
      </c>
    </row>
    <row r="4" spans="1:11" ht="18.75" customHeight="1">
      <c r="A4" s="139" t="s">
        <v>73</v>
      </c>
      <c r="B4" s="63"/>
      <c r="C4" s="141"/>
      <c r="D4" s="140"/>
      <c r="E4" s="140"/>
      <c r="F4" s="142"/>
    </row>
    <row r="5" spans="1:11" ht="18.75" customHeight="1">
      <c r="A5" s="176" t="s">
        <v>77</v>
      </c>
      <c r="B5" s="177">
        <v>42.730762407572442</v>
      </c>
      <c r="C5" s="177">
        <v>43.24860081928513</v>
      </c>
      <c r="D5" s="177">
        <v>45.477015596273823</v>
      </c>
      <c r="E5" s="177">
        <v>46.484772368951802</v>
      </c>
      <c r="F5" s="178">
        <v>47.680596945756001</v>
      </c>
      <c r="I5" s="204"/>
      <c r="J5" s="204"/>
      <c r="K5" s="204"/>
    </row>
    <row r="6" spans="1:11" ht="18.75" customHeight="1">
      <c r="A6" s="143" t="s">
        <v>99</v>
      </c>
      <c r="B6" s="144">
        <v>44.12402077541698</v>
      </c>
      <c r="C6" s="144">
        <v>44.426582868242527</v>
      </c>
      <c r="D6" s="179">
        <v>46.47330669834912</v>
      </c>
      <c r="E6" s="179">
        <v>47.05524627773385</v>
      </c>
      <c r="F6" s="180">
        <v>47.680596945755973</v>
      </c>
      <c r="I6" s="204"/>
      <c r="J6" s="204"/>
      <c r="K6" s="204"/>
    </row>
    <row r="7" spans="1:11" ht="18.75" customHeight="1">
      <c r="A7" s="181" t="s">
        <v>41</v>
      </c>
      <c r="B7" s="182">
        <v>0.28899999999999998</v>
      </c>
      <c r="C7" s="182">
        <v>0.28799999999999998</v>
      </c>
      <c r="D7" s="182">
        <v>0.29499999999999998</v>
      </c>
      <c r="E7" s="182">
        <v>0.29499999999999998</v>
      </c>
      <c r="F7" s="183">
        <v>0.29699999999999999</v>
      </c>
    </row>
    <row r="8" spans="1:11" ht="31.5" customHeight="1">
      <c r="A8" s="184" t="s">
        <v>100</v>
      </c>
      <c r="B8" s="185">
        <v>6420</v>
      </c>
      <c r="C8" s="185">
        <v>6460</v>
      </c>
      <c r="D8" s="185">
        <v>6760</v>
      </c>
      <c r="E8" s="185">
        <v>6870</v>
      </c>
      <c r="F8" s="186">
        <v>7000</v>
      </c>
    </row>
    <row r="9" spans="1:11" ht="18.75" customHeight="1">
      <c r="A9" s="187" t="s">
        <v>93</v>
      </c>
      <c r="B9" s="188"/>
      <c r="C9" s="189"/>
      <c r="D9" s="189"/>
      <c r="E9" s="189"/>
      <c r="F9" s="190"/>
    </row>
    <row r="10" spans="1:11" ht="18.75" customHeight="1">
      <c r="A10" s="145" t="s">
        <v>94</v>
      </c>
      <c r="B10" s="146">
        <v>0.55079225246047248</v>
      </c>
      <c r="C10" s="146">
        <v>0.55852532775579977</v>
      </c>
      <c r="D10" s="146">
        <v>0.55860655370666634</v>
      </c>
      <c r="E10" s="146">
        <v>0.55799999999999994</v>
      </c>
      <c r="F10" s="147">
        <v>0.55600000000000005</v>
      </c>
    </row>
    <row r="11" spans="1:11" ht="18.75" customHeight="1">
      <c r="A11" s="148" t="s">
        <v>107</v>
      </c>
      <c r="B11" s="149">
        <v>0.54872327811926569</v>
      </c>
      <c r="C11" s="149">
        <v>0.55649728094212658</v>
      </c>
      <c r="D11" s="149">
        <v>0.55678407057328305</v>
      </c>
      <c r="E11" s="149">
        <v>0.55500000000000005</v>
      </c>
      <c r="F11" s="150">
        <v>0.55399999999999994</v>
      </c>
    </row>
    <row r="12" spans="1:11" ht="18.75" customHeight="1">
      <c r="A12" s="151" t="s">
        <v>31</v>
      </c>
      <c r="B12" s="146">
        <v>0.36518604083374517</v>
      </c>
      <c r="C12" s="146">
        <v>0.35654177289472305</v>
      </c>
      <c r="D12" s="146">
        <v>0.3591814417929568</v>
      </c>
      <c r="E12" s="146">
        <v>0.36200000000000004</v>
      </c>
      <c r="F12" s="147">
        <v>0.36599999999999999</v>
      </c>
    </row>
    <row r="13" spans="1:11" ht="18.75" customHeight="1">
      <c r="A13" s="152" t="s">
        <v>80</v>
      </c>
      <c r="B13" s="153">
        <v>2.4004182002296554E-2</v>
      </c>
      <c r="C13" s="153">
        <v>2.3598284398352549E-2</v>
      </c>
      <c r="D13" s="153">
        <v>2.1751621760952199E-2</v>
      </c>
      <c r="E13" s="153">
        <v>1.9E-2</v>
      </c>
      <c r="F13" s="154">
        <v>1.8000000000000002E-2</v>
      </c>
    </row>
    <row r="14" spans="1:11" ht="18.75" customHeight="1">
      <c r="A14" s="151" t="s">
        <v>78</v>
      </c>
      <c r="B14" s="146">
        <v>2.5878244025162838E-4</v>
      </c>
      <c r="C14" s="146">
        <v>2.4744811956827352E-4</v>
      </c>
      <c r="D14" s="146">
        <v>2.5021993110046435E-4</v>
      </c>
      <c r="E14" s="146">
        <v>0</v>
      </c>
      <c r="F14" s="147">
        <v>0</v>
      </c>
    </row>
    <row r="15" spans="1:11" ht="18.75" customHeight="1">
      <c r="A15" s="155" t="s">
        <v>79</v>
      </c>
      <c r="B15" s="156">
        <v>5.975874226323432E-2</v>
      </c>
      <c r="C15" s="156">
        <v>6.1087166831556169E-2</v>
      </c>
      <c r="D15" s="156">
        <v>6.0210162808323989E-2</v>
      </c>
      <c r="E15" s="156">
        <v>0.06</v>
      </c>
      <c r="F15" s="157">
        <v>0.06</v>
      </c>
    </row>
    <row r="16" spans="1:11">
      <c r="A16"/>
      <c r="B16" s="90"/>
      <c r="F16" s="172" t="s">
        <v>101</v>
      </c>
    </row>
    <row r="17" spans="1:4">
      <c r="A17" s="125" t="s">
        <v>102</v>
      </c>
      <c r="B17" s="89"/>
      <c r="C17" s="89"/>
    </row>
    <row r="18" spans="1:4" ht="15.75" customHeight="1">
      <c r="A18" s="126" t="s">
        <v>108</v>
      </c>
      <c r="D18" s="133"/>
    </row>
    <row r="19" spans="1:4" ht="15.75" customHeight="1">
      <c r="A19" s="125" t="s">
        <v>111</v>
      </c>
      <c r="D19" s="133"/>
    </row>
    <row r="20" spans="1:4" ht="13.2">
      <c r="A20" s="127" t="s">
        <v>109</v>
      </c>
      <c r="D20" s="133"/>
    </row>
    <row r="22" spans="1:4" ht="13.2">
      <c r="D22" s="133"/>
    </row>
    <row r="23" spans="1:4" ht="13.2">
      <c r="A23" s="99"/>
      <c r="D23" s="133"/>
    </row>
    <row r="24" spans="1:4" ht="13.2">
      <c r="A24" s="99"/>
      <c r="D24" s="133"/>
    </row>
    <row r="25" spans="1:4" ht="13.2">
      <c r="A25" s="80"/>
      <c r="D25" s="133"/>
    </row>
    <row r="26" spans="1:4" ht="13.2">
      <c r="A26" s="80"/>
    </row>
    <row r="27" spans="1:4" ht="13.2">
      <c r="D27" s="133"/>
    </row>
    <row r="31" spans="1:4" ht="13.2">
      <c r="D31" s="133"/>
    </row>
    <row r="32" spans="1:4" ht="13.2">
      <c r="D32" s="133"/>
    </row>
    <row r="33" spans="1:4" ht="13.2">
      <c r="A33"/>
      <c r="D33" s="133"/>
    </row>
    <row r="34" spans="1:4">
      <c r="A34"/>
    </row>
    <row r="35" spans="1:4">
      <c r="A35"/>
    </row>
  </sheetData>
  <pageMargins left="0.51181102362204722" right="0.55118110236220474" top="0.98425196850393704" bottom="0.98425196850393704" header="0.51181102362204722" footer="0.51181102362204722"/>
  <pageSetup paperSize="9" orientation="landscape"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00B050"/>
    <pageSetUpPr fitToPage="1"/>
  </sheetPr>
  <dimension ref="B1:R47"/>
  <sheetViews>
    <sheetView workbookViewId="0"/>
  </sheetViews>
  <sheetFormatPr baseColWidth="10" defaultColWidth="11.44140625" defaultRowHeight="13.2"/>
  <cols>
    <col min="1" max="1" width="2" style="69" customWidth="1"/>
    <col min="2" max="2" width="10.109375" style="69" customWidth="1"/>
    <col min="3" max="5" width="11.44140625" style="69"/>
    <col min="6" max="6" width="3.44140625" style="69" customWidth="1"/>
    <col min="7" max="7" width="13.109375" style="69" bestFit="1" customWidth="1"/>
    <col min="8" max="8" width="15.5546875" style="69" bestFit="1" customWidth="1"/>
    <col min="9" max="16384" width="11.44140625" style="69"/>
  </cols>
  <sheetData>
    <row r="1" spans="2:18">
      <c r="B1" s="64"/>
      <c r="C1" s="64"/>
      <c r="D1" s="64"/>
      <c r="E1" s="64"/>
    </row>
    <row r="2" spans="2:18" ht="48" customHeight="1">
      <c r="B2" s="65" t="s">
        <v>68</v>
      </c>
      <c r="C2" s="66" t="s">
        <v>62</v>
      </c>
      <c r="D2" s="66" t="s">
        <v>65</v>
      </c>
      <c r="E2" s="66" t="s">
        <v>66</v>
      </c>
    </row>
    <row r="3" spans="2:18" ht="11.25" customHeight="1">
      <c r="B3" s="44"/>
      <c r="C3" s="55"/>
      <c r="D3" s="62"/>
      <c r="E3" s="62"/>
    </row>
    <row r="4" spans="2:18" ht="15.6">
      <c r="B4" s="14">
        <v>1980</v>
      </c>
      <c r="C4" s="50">
        <v>3200</v>
      </c>
      <c r="D4" s="50"/>
      <c r="E4" s="50"/>
      <c r="G4" s="206" t="s">
        <v>71</v>
      </c>
      <c r="H4" s="207"/>
      <c r="I4" s="207"/>
      <c r="J4" s="207"/>
      <c r="K4" s="207"/>
      <c r="L4" s="207"/>
      <c r="M4" s="207"/>
      <c r="O4"/>
      <c r="P4"/>
      <c r="Q4"/>
      <c r="R4"/>
    </row>
    <row r="5" spans="2:18">
      <c r="B5" s="14">
        <v>1981</v>
      </c>
      <c r="C5" s="50">
        <v>3370</v>
      </c>
      <c r="D5" s="50"/>
      <c r="E5" s="50"/>
      <c r="O5"/>
      <c r="P5"/>
      <c r="Q5"/>
      <c r="R5"/>
    </row>
    <row r="6" spans="2:18">
      <c r="B6" s="14">
        <v>1982</v>
      </c>
      <c r="C6" s="50">
        <v>3570</v>
      </c>
      <c r="D6" s="50"/>
      <c r="E6" s="50"/>
      <c r="O6"/>
      <c r="P6"/>
      <c r="Q6"/>
      <c r="R6"/>
    </row>
    <row r="7" spans="2:18">
      <c r="B7" s="14">
        <v>1983</v>
      </c>
      <c r="C7" s="50">
        <v>3610</v>
      </c>
      <c r="D7" s="50">
        <v>3210</v>
      </c>
      <c r="E7" s="50">
        <v>3840</v>
      </c>
      <c r="F7" s="59"/>
      <c r="G7" s="59">
        <f t="shared" ref="G7:G38" si="0">+E7-D7</f>
        <v>630</v>
      </c>
      <c r="H7" s="73">
        <f t="shared" ref="H7:H38" si="1">+G7/C7</f>
        <v>0.17451523545706371</v>
      </c>
      <c r="O7"/>
      <c r="P7"/>
      <c r="Q7"/>
      <c r="R7"/>
    </row>
    <row r="8" spans="2:18">
      <c r="B8" s="14">
        <v>1984</v>
      </c>
      <c r="C8" s="50">
        <v>3750</v>
      </c>
      <c r="D8" s="50">
        <v>3270</v>
      </c>
      <c r="E8" s="50">
        <v>4020</v>
      </c>
      <c r="F8" s="59"/>
      <c r="G8" s="59">
        <f t="shared" si="0"/>
        <v>750</v>
      </c>
      <c r="H8" s="73">
        <f t="shared" si="1"/>
        <v>0.2</v>
      </c>
      <c r="O8"/>
      <c r="P8"/>
      <c r="Q8"/>
      <c r="R8"/>
    </row>
    <row r="9" spans="2:18">
      <c r="B9" s="14">
        <v>1985</v>
      </c>
      <c r="C9" s="50">
        <v>3810</v>
      </c>
      <c r="D9" s="50">
        <v>3270</v>
      </c>
      <c r="E9" s="50">
        <v>4120</v>
      </c>
      <c r="F9" s="59"/>
      <c r="G9" s="59">
        <f t="shared" si="0"/>
        <v>850</v>
      </c>
      <c r="H9" s="73">
        <f t="shared" si="1"/>
        <v>0.2230971128608924</v>
      </c>
      <c r="O9"/>
      <c r="P9"/>
      <c r="Q9"/>
      <c r="R9"/>
    </row>
    <row r="10" spans="2:18">
      <c r="B10" s="14">
        <v>1986</v>
      </c>
      <c r="C10" s="50">
        <v>3700</v>
      </c>
      <c r="D10" s="50">
        <v>3220</v>
      </c>
      <c r="E10" s="50">
        <v>3970</v>
      </c>
      <c r="F10" s="59"/>
      <c r="G10" s="59">
        <f t="shared" si="0"/>
        <v>750</v>
      </c>
      <c r="H10" s="73">
        <f t="shared" si="1"/>
        <v>0.20270270270270271</v>
      </c>
      <c r="O10"/>
      <c r="P10"/>
      <c r="Q10"/>
      <c r="R10"/>
    </row>
    <row r="11" spans="2:18">
      <c r="B11" s="14">
        <v>1987</v>
      </c>
      <c r="C11" s="50">
        <v>3750</v>
      </c>
      <c r="D11" s="50">
        <v>3310</v>
      </c>
      <c r="E11" s="50">
        <v>3990</v>
      </c>
      <c r="F11" s="59"/>
      <c r="G11" s="59">
        <f t="shared" si="0"/>
        <v>680</v>
      </c>
      <c r="H11" s="73">
        <f t="shared" si="1"/>
        <v>0.18133333333333335</v>
      </c>
      <c r="O11"/>
      <c r="P11"/>
      <c r="Q11"/>
      <c r="R11"/>
    </row>
    <row r="12" spans="2:18">
      <c r="B12" s="14">
        <v>1988</v>
      </c>
      <c r="C12" s="50">
        <v>3850</v>
      </c>
      <c r="D12" s="50">
        <v>3420</v>
      </c>
      <c r="E12" s="50">
        <v>4070</v>
      </c>
      <c r="F12" s="59"/>
      <c r="G12" s="59">
        <f t="shared" si="0"/>
        <v>650</v>
      </c>
      <c r="H12" s="73">
        <f t="shared" si="1"/>
        <v>0.16883116883116883</v>
      </c>
      <c r="O12"/>
      <c r="P12"/>
      <c r="Q12"/>
      <c r="R12"/>
    </row>
    <row r="13" spans="2:18">
      <c r="B13" s="14">
        <v>1989</v>
      </c>
      <c r="C13" s="50">
        <v>3940</v>
      </c>
      <c r="D13" s="50">
        <v>3490</v>
      </c>
      <c r="E13" s="50">
        <v>4170</v>
      </c>
      <c r="F13" s="59"/>
      <c r="G13" s="59">
        <f t="shared" si="0"/>
        <v>680</v>
      </c>
      <c r="H13" s="73">
        <f t="shared" si="1"/>
        <v>0.17258883248730963</v>
      </c>
      <c r="O13"/>
      <c r="P13"/>
      <c r="Q13"/>
      <c r="R13"/>
    </row>
    <row r="14" spans="2:18">
      <c r="B14" s="14">
        <v>1990</v>
      </c>
      <c r="C14" s="50">
        <v>4000</v>
      </c>
      <c r="D14" s="50">
        <v>3550</v>
      </c>
      <c r="E14" s="50">
        <v>4240</v>
      </c>
      <c r="F14" s="59"/>
      <c r="G14" s="59">
        <f t="shared" si="0"/>
        <v>690</v>
      </c>
      <c r="H14" s="73">
        <f t="shared" si="1"/>
        <v>0.17249999999999999</v>
      </c>
      <c r="O14"/>
      <c r="P14"/>
      <c r="Q14"/>
      <c r="R14"/>
    </row>
    <row r="15" spans="2:18">
      <c r="B15" s="14">
        <v>1991</v>
      </c>
      <c r="C15" s="50">
        <v>4150</v>
      </c>
      <c r="D15" s="50">
        <v>3680</v>
      </c>
      <c r="E15" s="50">
        <v>4380</v>
      </c>
      <c r="F15" s="59"/>
      <c r="G15" s="59">
        <f t="shared" si="0"/>
        <v>700</v>
      </c>
      <c r="H15" s="73">
        <f t="shared" si="1"/>
        <v>0.16867469879518071</v>
      </c>
      <c r="O15"/>
      <c r="P15"/>
      <c r="Q15"/>
      <c r="R15"/>
    </row>
    <row r="16" spans="2:18">
      <c r="B16" s="14">
        <v>1992</v>
      </c>
      <c r="C16" s="50">
        <v>4310</v>
      </c>
      <c r="D16" s="50">
        <v>3970</v>
      </c>
      <c r="E16" s="50">
        <v>4450</v>
      </c>
      <c r="F16" s="59"/>
      <c r="G16" s="59">
        <f t="shared" si="0"/>
        <v>480</v>
      </c>
      <c r="H16" s="73">
        <f t="shared" si="1"/>
        <v>0.11136890951276102</v>
      </c>
      <c r="O16"/>
      <c r="P16"/>
      <c r="Q16"/>
      <c r="R16"/>
    </row>
    <row r="17" spans="2:18">
      <c r="B17" s="14">
        <v>1993</v>
      </c>
      <c r="C17" s="50">
        <v>4480</v>
      </c>
      <c r="D17" s="50">
        <v>4200</v>
      </c>
      <c r="E17" s="50">
        <v>4570</v>
      </c>
      <c r="F17" s="59"/>
      <c r="G17" s="59">
        <f t="shared" si="0"/>
        <v>370</v>
      </c>
      <c r="H17" s="73">
        <f t="shared" si="1"/>
        <v>8.2589285714285712E-2</v>
      </c>
      <c r="O17"/>
      <c r="P17"/>
      <c r="Q17"/>
      <c r="R17"/>
    </row>
    <row r="18" spans="2:18">
      <c r="B18" s="14">
        <v>1994</v>
      </c>
      <c r="C18" s="50">
        <v>4630</v>
      </c>
      <c r="D18" s="50">
        <v>4340</v>
      </c>
      <c r="E18" s="50">
        <v>4740</v>
      </c>
      <c r="F18" s="59"/>
      <c r="G18" s="59">
        <f t="shared" si="0"/>
        <v>400</v>
      </c>
      <c r="H18" s="73">
        <f t="shared" si="1"/>
        <v>8.6393088552915762E-2</v>
      </c>
      <c r="O18"/>
      <c r="P18"/>
      <c r="Q18"/>
      <c r="R18"/>
    </row>
    <row r="19" spans="2:18">
      <c r="B19" s="14">
        <v>1995</v>
      </c>
      <c r="C19" s="50">
        <v>4760</v>
      </c>
      <c r="D19" s="50">
        <v>4490</v>
      </c>
      <c r="E19" s="50">
        <v>4870</v>
      </c>
      <c r="F19" s="59"/>
      <c r="G19" s="59">
        <f t="shared" si="0"/>
        <v>380</v>
      </c>
      <c r="H19" s="73">
        <f t="shared" si="1"/>
        <v>7.9831932773109238E-2</v>
      </c>
      <c r="O19"/>
      <c r="P19"/>
      <c r="Q19"/>
      <c r="R19"/>
    </row>
    <row r="20" spans="2:18">
      <c r="B20" s="14">
        <v>1996</v>
      </c>
      <c r="C20" s="50">
        <v>4850</v>
      </c>
      <c r="D20" s="50">
        <v>4630</v>
      </c>
      <c r="E20" s="50">
        <v>4930</v>
      </c>
      <c r="F20" s="59"/>
      <c r="G20" s="59">
        <f t="shared" si="0"/>
        <v>300</v>
      </c>
      <c r="H20" s="73">
        <f t="shared" si="1"/>
        <v>6.1855670103092786E-2</v>
      </c>
      <c r="O20"/>
      <c r="P20"/>
      <c r="Q20"/>
      <c r="R20"/>
    </row>
    <row r="21" spans="2:18">
      <c r="B21" s="14">
        <v>1997</v>
      </c>
      <c r="C21" s="50">
        <v>4990</v>
      </c>
      <c r="D21" s="50">
        <v>4960</v>
      </c>
      <c r="E21" s="50">
        <v>4940</v>
      </c>
      <c r="F21" s="59"/>
      <c r="G21" s="59">
        <f t="shared" si="0"/>
        <v>-20</v>
      </c>
      <c r="H21" s="73">
        <f t="shared" si="1"/>
        <v>-4.0080160320641279E-3</v>
      </c>
      <c r="O21"/>
      <c r="P21"/>
      <c r="Q21"/>
      <c r="R21"/>
    </row>
    <row r="22" spans="2:18">
      <c r="B22" s="14">
        <v>1998</v>
      </c>
      <c r="C22" s="50">
        <v>5180</v>
      </c>
      <c r="D22" s="50">
        <v>5130</v>
      </c>
      <c r="E22" s="50">
        <v>5160</v>
      </c>
      <c r="F22" s="59"/>
      <c r="G22" s="59">
        <f t="shared" si="0"/>
        <v>30</v>
      </c>
      <c r="H22" s="73">
        <f t="shared" si="1"/>
        <v>5.7915057915057912E-3</v>
      </c>
      <c r="O22"/>
      <c r="P22"/>
      <c r="Q22"/>
      <c r="R22"/>
    </row>
    <row r="23" spans="2:18">
      <c r="B23" s="14">
        <v>1999</v>
      </c>
      <c r="C23" s="50">
        <v>5400</v>
      </c>
      <c r="D23" s="50">
        <v>5280</v>
      </c>
      <c r="E23" s="50">
        <v>5420</v>
      </c>
      <c r="F23" s="59"/>
      <c r="G23" s="59">
        <f t="shared" si="0"/>
        <v>140</v>
      </c>
      <c r="H23" s="73">
        <f t="shared" si="1"/>
        <v>2.5925925925925925E-2</v>
      </c>
      <c r="O23"/>
      <c r="P23"/>
      <c r="Q23"/>
      <c r="R23"/>
    </row>
    <row r="24" spans="2:18">
      <c r="B24" s="14">
        <v>2000</v>
      </c>
      <c r="C24" s="50">
        <v>5490</v>
      </c>
      <c r="D24" s="50">
        <v>5340</v>
      </c>
      <c r="E24" s="50">
        <v>5540</v>
      </c>
      <c r="F24" s="59"/>
      <c r="G24" s="59">
        <f t="shared" si="0"/>
        <v>200</v>
      </c>
      <c r="H24" s="73">
        <f t="shared" si="1"/>
        <v>3.6429872495446269E-2</v>
      </c>
      <c r="O24"/>
      <c r="P24"/>
      <c r="Q24"/>
      <c r="R24"/>
    </row>
    <row r="25" spans="2:18">
      <c r="B25" s="14">
        <v>2001</v>
      </c>
      <c r="C25" s="50">
        <v>5510</v>
      </c>
      <c r="D25" s="50">
        <v>5320</v>
      </c>
      <c r="E25" s="50">
        <v>5580</v>
      </c>
      <c r="F25" s="59"/>
      <c r="G25" s="59">
        <f t="shared" si="0"/>
        <v>260</v>
      </c>
      <c r="H25" s="73">
        <f t="shared" si="1"/>
        <v>4.7186932849364795E-2</v>
      </c>
      <c r="O25"/>
      <c r="P25"/>
      <c r="Q25"/>
      <c r="R25"/>
    </row>
    <row r="26" spans="2:18">
      <c r="B26" s="14">
        <v>2002</v>
      </c>
      <c r="C26" s="50">
        <v>5470</v>
      </c>
      <c r="D26" s="50">
        <v>5320</v>
      </c>
      <c r="E26" s="50">
        <v>5550</v>
      </c>
      <c r="F26" s="59"/>
      <c r="G26" s="59">
        <f t="shared" si="0"/>
        <v>230</v>
      </c>
      <c r="H26" s="73">
        <f t="shared" si="1"/>
        <v>4.2047531992687383E-2</v>
      </c>
      <c r="O26"/>
      <c r="P26"/>
      <c r="Q26"/>
      <c r="R26"/>
    </row>
    <row r="27" spans="2:18">
      <c r="B27" s="14">
        <v>2003</v>
      </c>
      <c r="C27" s="50">
        <v>5650</v>
      </c>
      <c r="D27" s="50">
        <v>5480</v>
      </c>
      <c r="E27" s="50">
        <v>5760</v>
      </c>
      <c r="F27" s="59"/>
      <c r="G27" s="59">
        <f t="shared" si="0"/>
        <v>280</v>
      </c>
      <c r="H27" s="73">
        <f t="shared" si="1"/>
        <v>4.9557522123893805E-2</v>
      </c>
      <c r="O27"/>
      <c r="P27"/>
      <c r="Q27"/>
      <c r="R27"/>
    </row>
    <row r="28" spans="2:18">
      <c r="B28" s="14">
        <v>2004</v>
      </c>
      <c r="C28" s="50">
        <v>5700</v>
      </c>
      <c r="D28" s="50">
        <v>5530</v>
      </c>
      <c r="E28" s="50">
        <v>5820</v>
      </c>
      <c r="F28" s="59"/>
      <c r="G28" s="59">
        <f t="shared" si="0"/>
        <v>290</v>
      </c>
      <c r="H28" s="73">
        <f t="shared" si="1"/>
        <v>5.0877192982456139E-2</v>
      </c>
      <c r="O28"/>
      <c r="P28"/>
      <c r="Q28"/>
      <c r="R28"/>
    </row>
    <row r="29" spans="2:18">
      <c r="B29" s="14">
        <v>2005</v>
      </c>
      <c r="C29" s="50">
        <v>5640</v>
      </c>
      <c r="D29" s="50">
        <v>5430</v>
      </c>
      <c r="E29" s="50">
        <v>5770</v>
      </c>
      <c r="F29" s="59"/>
      <c r="G29" s="59">
        <f t="shared" si="0"/>
        <v>340</v>
      </c>
      <c r="H29" s="73">
        <f t="shared" si="1"/>
        <v>6.0283687943262408E-2</v>
      </c>
      <c r="O29"/>
      <c r="P29"/>
      <c r="Q29"/>
      <c r="R29"/>
    </row>
    <row r="30" spans="2:18">
      <c r="B30" s="14">
        <v>2006</v>
      </c>
      <c r="C30" s="50">
        <v>5660</v>
      </c>
      <c r="D30" s="50">
        <v>5500</v>
      </c>
      <c r="E30" s="50">
        <v>5760</v>
      </c>
      <c r="F30" s="59"/>
      <c r="G30" s="59">
        <f t="shared" si="0"/>
        <v>260</v>
      </c>
      <c r="H30" s="73">
        <f t="shared" si="1"/>
        <v>4.5936395759717315E-2</v>
      </c>
      <c r="O30"/>
      <c r="P30"/>
      <c r="Q30"/>
      <c r="R30"/>
    </row>
    <row r="31" spans="2:18">
      <c r="B31" s="14">
        <v>2007</v>
      </c>
      <c r="C31" s="50">
        <v>5640</v>
      </c>
      <c r="D31" s="50">
        <v>5550</v>
      </c>
      <c r="E31" s="50">
        <v>5690</v>
      </c>
      <c r="F31" s="59"/>
      <c r="G31" s="59">
        <f t="shared" si="0"/>
        <v>140</v>
      </c>
      <c r="H31" s="73">
        <f t="shared" si="1"/>
        <v>2.4822695035460994E-2</v>
      </c>
      <c r="O31"/>
      <c r="P31"/>
      <c r="Q31"/>
      <c r="R31"/>
    </row>
    <row r="32" spans="2:18">
      <c r="B32" s="14">
        <v>2008</v>
      </c>
      <c r="C32" s="50">
        <v>5570</v>
      </c>
      <c r="D32" s="50">
        <v>5530</v>
      </c>
      <c r="E32" s="50">
        <v>5600</v>
      </c>
      <c r="F32" s="59"/>
      <c r="G32" s="59">
        <f t="shared" si="0"/>
        <v>70</v>
      </c>
      <c r="H32" s="73">
        <f t="shared" si="1"/>
        <v>1.2567324955116697E-2</v>
      </c>
      <c r="O32"/>
      <c r="P32"/>
      <c r="Q32"/>
      <c r="R32"/>
    </row>
    <row r="33" spans="2:18">
      <c r="B33" s="14">
        <v>2009</v>
      </c>
      <c r="C33" s="50">
        <v>5750</v>
      </c>
      <c r="D33" s="50">
        <v>5730</v>
      </c>
      <c r="E33" s="50">
        <v>5770</v>
      </c>
      <c r="F33" s="59"/>
      <c r="G33" s="71">
        <f t="shared" si="0"/>
        <v>40</v>
      </c>
      <c r="H33" s="74">
        <f t="shared" si="1"/>
        <v>6.956521739130435E-3</v>
      </c>
      <c r="I33" s="70"/>
      <c r="J33" s="70"/>
      <c r="O33"/>
      <c r="P33"/>
      <c r="Q33"/>
      <c r="R33"/>
    </row>
    <row r="34" spans="2:18">
      <c r="B34" s="42">
        <v>2010</v>
      </c>
      <c r="C34" s="50">
        <v>5800</v>
      </c>
      <c r="D34" s="50">
        <v>5740</v>
      </c>
      <c r="E34" s="50">
        <v>5840</v>
      </c>
      <c r="F34" s="59"/>
      <c r="G34" s="72">
        <f t="shared" si="0"/>
        <v>100</v>
      </c>
      <c r="H34" s="75">
        <f t="shared" si="1"/>
        <v>1.7241379310344827E-2</v>
      </c>
      <c r="O34"/>
      <c r="P34"/>
      <c r="Q34"/>
      <c r="R34"/>
    </row>
    <row r="35" spans="2:18">
      <c r="B35" s="42">
        <v>2011</v>
      </c>
      <c r="C35" s="50">
        <v>5820</v>
      </c>
      <c r="D35" s="50">
        <v>5750</v>
      </c>
      <c r="E35" s="50">
        <v>5860</v>
      </c>
      <c r="F35" s="59"/>
      <c r="G35" s="59">
        <f t="shared" si="0"/>
        <v>110</v>
      </c>
      <c r="H35" s="73">
        <f t="shared" si="1"/>
        <v>1.8900343642611683E-2</v>
      </c>
      <c r="O35"/>
      <c r="P35"/>
      <c r="Q35"/>
      <c r="R35"/>
    </row>
    <row r="36" spans="2:18">
      <c r="B36" s="42">
        <v>2012</v>
      </c>
      <c r="C36" s="50">
        <v>5900</v>
      </c>
      <c r="D36" s="50">
        <v>5810</v>
      </c>
      <c r="E36" s="50">
        <v>5960</v>
      </c>
      <c r="F36" s="59"/>
      <c r="G36" s="59">
        <f t="shared" si="0"/>
        <v>150</v>
      </c>
      <c r="H36" s="73">
        <f t="shared" si="1"/>
        <v>2.5423728813559324E-2</v>
      </c>
      <c r="O36"/>
      <c r="P36"/>
      <c r="Q36"/>
      <c r="R36"/>
    </row>
    <row r="37" spans="2:18">
      <c r="B37" s="42">
        <v>2013</v>
      </c>
      <c r="C37" s="50">
        <v>6100</v>
      </c>
      <c r="D37" s="50">
        <v>6210</v>
      </c>
      <c r="E37" s="50">
        <v>6040</v>
      </c>
      <c r="F37" s="59"/>
      <c r="G37" s="59">
        <f t="shared" si="0"/>
        <v>-170</v>
      </c>
      <c r="H37" s="73">
        <f t="shared" si="1"/>
        <v>-2.7868852459016394E-2</v>
      </c>
      <c r="O37"/>
      <c r="P37"/>
      <c r="Q37"/>
      <c r="R37"/>
    </row>
    <row r="38" spans="2:18">
      <c r="B38" s="42" t="s">
        <v>70</v>
      </c>
      <c r="C38" s="6">
        <v>6120</v>
      </c>
      <c r="D38" s="6">
        <v>6240</v>
      </c>
      <c r="E38" s="6">
        <v>6050</v>
      </c>
      <c r="F38" s="59"/>
      <c r="G38" s="59">
        <f t="shared" si="0"/>
        <v>-190</v>
      </c>
      <c r="H38" s="73">
        <f t="shared" si="1"/>
        <v>-3.1045751633986929E-2</v>
      </c>
      <c r="O38"/>
      <c r="P38"/>
      <c r="Q38"/>
      <c r="R38"/>
    </row>
    <row r="40" spans="2:18">
      <c r="C40" s="67">
        <f>+C38/C4</f>
        <v>1.9125000000000001</v>
      </c>
    </row>
    <row r="41" spans="2:18">
      <c r="C41" s="68">
        <f>POWER(C40,1/(2014-1980))</f>
        <v>1.0192539317444593</v>
      </c>
      <c r="D41" s="59"/>
      <c r="E41" s="59"/>
      <c r="G41" s="69">
        <v>190</v>
      </c>
    </row>
    <row r="42" spans="2:18">
      <c r="C42" s="68">
        <f>+C38/C34</f>
        <v>1.0551724137931036</v>
      </c>
      <c r="D42" s="59"/>
      <c r="E42" s="59"/>
    </row>
    <row r="43" spans="2:18">
      <c r="G43" s="69">
        <v>2581000</v>
      </c>
      <c r="H43" s="69">
        <v>4180000</v>
      </c>
    </row>
    <row r="44" spans="2:18">
      <c r="G44" s="76">
        <f>+G43*G41</f>
        <v>490390000</v>
      </c>
      <c r="H44" s="76">
        <f>+H43*G41</f>
        <v>794200000</v>
      </c>
    </row>
    <row r="45" spans="2:18">
      <c r="H45" s="77">
        <f>+H44+G44</f>
        <v>1284590000</v>
      </c>
    </row>
    <row r="46" spans="2:18">
      <c r="H46" s="76">
        <v>41900000000</v>
      </c>
    </row>
    <row r="47" spans="2:18">
      <c r="H47" s="69">
        <f>+H45/H46</f>
        <v>3.0658472553699283E-2</v>
      </c>
    </row>
  </sheetData>
  <mergeCells count="1">
    <mergeCell ref="G4:M4"/>
  </mergeCells>
  <printOptions horizontalCentered="1" verticalCentered="1"/>
  <pageMargins left="0" right="0.34" top="0" bottom="0" header="0.51181102362204722" footer="0.51181102362204722"/>
  <pageSetup paperSize="9" orientation="landscape" r:id="rId1"/>
  <headerFooter alignWithMargins="0"/>
  <rowBreaks count="1" manualBreakCount="1">
    <brk id="6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36"/>
  <sheetViews>
    <sheetView showGridLines="0" zoomScaleNormal="100" workbookViewId="0"/>
  </sheetViews>
  <sheetFormatPr baseColWidth="10" defaultColWidth="11.44140625" defaultRowHeight="12.6"/>
  <cols>
    <col min="1" max="1" width="37.88671875" style="88" customWidth="1"/>
    <col min="2" max="10" width="9.33203125" style="88" customWidth="1"/>
    <col min="11" max="13" width="9" style="88" customWidth="1"/>
    <col min="14" max="16384" width="11.44140625" style="88"/>
  </cols>
  <sheetData>
    <row r="1" spans="1:13" ht="16.8">
      <c r="A1" s="195" t="s">
        <v>95</v>
      </c>
      <c r="B1" s="136"/>
      <c r="C1" s="136"/>
      <c r="D1" s="136"/>
      <c r="E1" s="136"/>
      <c r="F1" s="136"/>
      <c r="G1"/>
    </row>
    <row r="2" spans="1:13" ht="13.2">
      <c r="A2" s="82"/>
      <c r="B2" s="82"/>
      <c r="C2" s="82"/>
      <c r="D2" s="82"/>
      <c r="E2" s="82"/>
      <c r="F2" s="82"/>
      <c r="G2" s="81"/>
    </row>
    <row r="3" spans="1:13" ht="18.75" customHeight="1">
      <c r="A3" s="124"/>
      <c r="B3" s="137">
        <v>1980</v>
      </c>
      <c r="C3" s="137">
        <v>2000</v>
      </c>
      <c r="D3" s="137">
        <v>2010</v>
      </c>
      <c r="E3" s="137">
        <v>2011</v>
      </c>
      <c r="F3" s="137">
        <v>2012</v>
      </c>
      <c r="G3" s="137">
        <v>2013</v>
      </c>
      <c r="H3" s="137">
        <v>2014</v>
      </c>
      <c r="I3" s="137">
        <v>2015</v>
      </c>
      <c r="J3" s="137">
        <v>2016</v>
      </c>
      <c r="K3" s="137">
        <v>2017</v>
      </c>
      <c r="L3" s="137" t="s">
        <v>96</v>
      </c>
      <c r="M3" s="138" t="s">
        <v>98</v>
      </c>
    </row>
    <row r="4" spans="1:13" ht="18.75" customHeight="1">
      <c r="A4" s="139" t="s">
        <v>73</v>
      </c>
      <c r="B4" s="140"/>
      <c r="C4" s="140"/>
      <c r="D4" s="141"/>
      <c r="E4" s="173"/>
      <c r="F4" s="173"/>
      <c r="G4" s="63"/>
      <c r="H4" s="63"/>
      <c r="I4" s="141"/>
      <c r="J4" s="140"/>
      <c r="K4" s="140"/>
      <c r="L4" s="140"/>
      <c r="M4" s="142"/>
    </row>
    <row r="5" spans="1:13" ht="18.75" customHeight="1">
      <c r="A5" s="176" t="s">
        <v>77</v>
      </c>
      <c r="B5" s="177">
        <v>8.5866314151006602</v>
      </c>
      <c r="C5" s="177">
        <v>29.756113344998987</v>
      </c>
      <c r="D5" s="177">
        <v>37.96870509502309</v>
      </c>
      <c r="E5" s="177">
        <v>38.540801116648964</v>
      </c>
      <c r="F5" s="177">
        <v>39.551199999999994</v>
      </c>
      <c r="G5" s="177">
        <v>41.287109304181506</v>
      </c>
      <c r="H5" s="177">
        <v>42.020827440714953</v>
      </c>
      <c r="I5" s="177">
        <v>42.730762407572442</v>
      </c>
      <c r="J5" s="177">
        <v>43.24860081928513</v>
      </c>
      <c r="K5" s="177">
        <v>45.477015596273823</v>
      </c>
      <c r="L5" s="177">
        <f>46484.7723689518/1000</f>
        <v>46.484772368951802</v>
      </c>
      <c r="M5" s="178">
        <f>47680.596945756/1000</f>
        <v>47.680596945756001</v>
      </c>
    </row>
    <row r="6" spans="1:13" ht="18.75" customHeight="1">
      <c r="A6" s="143" t="s">
        <v>99</v>
      </c>
      <c r="B6" s="144">
        <v>23.000414682689613</v>
      </c>
      <c r="C6" s="144">
        <v>38.330432640580177</v>
      </c>
      <c r="D6" s="144">
        <v>41.044447862423638</v>
      </c>
      <c r="E6" s="144">
        <v>41.271651980250688</v>
      </c>
      <c r="F6" s="144">
        <v>41.867216738765336</v>
      </c>
      <c r="G6" s="144">
        <v>43.367328751092245</v>
      </c>
      <c r="H6" s="144">
        <v>43.884840552102219</v>
      </c>
      <c r="I6" s="144">
        <v>44.12402077541698</v>
      </c>
      <c r="J6" s="179">
        <v>44.426582868242527</v>
      </c>
      <c r="K6" s="179">
        <v>46.47330669834912</v>
      </c>
      <c r="L6" s="179">
        <v>47.05524627773385</v>
      </c>
      <c r="M6" s="180">
        <v>47.680596945755973</v>
      </c>
    </row>
    <row r="7" spans="1:13" ht="18.75" customHeight="1">
      <c r="A7" s="181" t="s">
        <v>41</v>
      </c>
      <c r="B7" s="182">
        <v>0.29199999999999998</v>
      </c>
      <c r="C7" s="182">
        <v>0.27500000000000002</v>
      </c>
      <c r="D7" s="182">
        <v>0.27200000000000002</v>
      </c>
      <c r="E7" s="182">
        <v>0.27500000000000002</v>
      </c>
      <c r="F7" s="182">
        <v>0.28100000000000003</v>
      </c>
      <c r="G7" s="182">
        <v>0.28699999999999998</v>
      </c>
      <c r="H7" s="182">
        <v>0.28799999999999998</v>
      </c>
      <c r="I7" s="182">
        <v>0.28899999999999998</v>
      </c>
      <c r="J7" s="182">
        <v>0.28799999999999998</v>
      </c>
      <c r="K7" s="182">
        <v>0.29499999999999998</v>
      </c>
      <c r="L7" s="182">
        <v>0.29499999999999998</v>
      </c>
      <c r="M7" s="183">
        <v>0.29699999999999999</v>
      </c>
    </row>
    <row r="8" spans="1:13" ht="31.5" customHeight="1">
      <c r="A8" s="184" t="s">
        <v>100</v>
      </c>
      <c r="B8" s="185">
        <v>3340</v>
      </c>
      <c r="C8" s="185">
        <v>5730</v>
      </c>
      <c r="D8" s="185">
        <v>6060</v>
      </c>
      <c r="E8" s="185">
        <v>6080</v>
      </c>
      <c r="F8" s="185">
        <v>6170</v>
      </c>
      <c r="G8" s="185">
        <v>6370</v>
      </c>
      <c r="H8" s="185">
        <v>6410</v>
      </c>
      <c r="I8" s="185">
        <v>6420</v>
      </c>
      <c r="J8" s="185">
        <v>6460</v>
      </c>
      <c r="K8" s="185">
        <v>6760</v>
      </c>
      <c r="L8" s="185">
        <v>6870</v>
      </c>
      <c r="M8" s="186">
        <v>7000</v>
      </c>
    </row>
    <row r="9" spans="1:13" ht="18.75" customHeight="1">
      <c r="A9" s="187" t="s">
        <v>93</v>
      </c>
      <c r="B9" s="191"/>
      <c r="C9" s="191"/>
      <c r="D9" s="189"/>
      <c r="E9" s="192"/>
      <c r="F9" s="192"/>
      <c r="G9" s="188"/>
      <c r="H9" s="188"/>
      <c r="I9" s="189"/>
      <c r="J9" s="189"/>
      <c r="K9" s="189"/>
      <c r="L9" s="189"/>
      <c r="M9" s="190"/>
    </row>
    <row r="10" spans="1:13" ht="18.75" customHeight="1">
      <c r="A10" s="145" t="s">
        <v>94</v>
      </c>
      <c r="B10" s="146"/>
      <c r="C10" s="146"/>
      <c r="D10" s="146">
        <v>0.55483324878417717</v>
      </c>
      <c r="E10" s="146">
        <v>0.54667519588476898</v>
      </c>
      <c r="F10" s="146">
        <v>0.54119217621715665</v>
      </c>
      <c r="G10" s="146">
        <v>0.53520314618063825</v>
      </c>
      <c r="H10" s="146">
        <v>0.54046537110686732</v>
      </c>
      <c r="I10" s="146">
        <v>0.55079225246047248</v>
      </c>
      <c r="J10" s="146">
        <v>0.55852532775579977</v>
      </c>
      <c r="K10" s="146">
        <v>0.55860655370666634</v>
      </c>
      <c r="L10" s="146">
        <v>0.55799999999999994</v>
      </c>
      <c r="M10" s="147">
        <v>0.55600000000000005</v>
      </c>
    </row>
    <row r="11" spans="1:13" ht="18.75" customHeight="1">
      <c r="A11" s="148" t="s">
        <v>107</v>
      </c>
      <c r="B11" s="149"/>
      <c r="C11" s="149"/>
      <c r="D11" s="149">
        <v>0.55267357544807627</v>
      </c>
      <c r="E11" s="149">
        <v>0.54465915060940406</v>
      </c>
      <c r="F11" s="149">
        <v>0.5392579744735938</v>
      </c>
      <c r="G11" s="149">
        <v>0.53334055078609743</v>
      </c>
      <c r="H11" s="149">
        <v>0.53870249595643027</v>
      </c>
      <c r="I11" s="149">
        <v>0.54872327811926569</v>
      </c>
      <c r="J11" s="149">
        <v>0.55649728094212658</v>
      </c>
      <c r="K11" s="149">
        <v>0.55678407057328305</v>
      </c>
      <c r="L11" s="149">
        <v>0.55500000000000005</v>
      </c>
      <c r="M11" s="150">
        <v>0.55399999999999994</v>
      </c>
    </row>
    <row r="12" spans="1:13" ht="18.75" customHeight="1">
      <c r="A12" s="151" t="s">
        <v>31</v>
      </c>
      <c r="B12" s="146"/>
      <c r="C12" s="146"/>
      <c r="D12" s="146">
        <v>0.36395578324739192</v>
      </c>
      <c r="E12" s="146">
        <v>0.36870450809804611</v>
      </c>
      <c r="F12" s="146">
        <v>0.37370294706608154</v>
      </c>
      <c r="G12" s="146">
        <v>0.38273665226675962</v>
      </c>
      <c r="H12" s="146">
        <v>0.3756911332305275</v>
      </c>
      <c r="I12" s="146">
        <v>0.36518604083374517</v>
      </c>
      <c r="J12" s="146">
        <v>0.35654177289472305</v>
      </c>
      <c r="K12" s="146">
        <v>0.3591814417929568</v>
      </c>
      <c r="L12" s="146">
        <v>0.36200000000000004</v>
      </c>
      <c r="M12" s="147">
        <v>0.36599999999999999</v>
      </c>
    </row>
    <row r="13" spans="1:13" ht="18.75" customHeight="1">
      <c r="A13" s="152" t="s">
        <v>80</v>
      </c>
      <c r="B13" s="174"/>
      <c r="C13" s="153"/>
      <c r="D13" s="153">
        <v>1.653993725696792E-2</v>
      </c>
      <c r="E13" s="153">
        <v>1.9340542448610387E-2</v>
      </c>
      <c r="F13" s="153">
        <v>2.3875381783612135E-2</v>
      </c>
      <c r="G13" s="153">
        <v>2.2892504211447895E-2</v>
      </c>
      <c r="H13" s="153">
        <v>2.4421565633431071E-2</v>
      </c>
      <c r="I13" s="153">
        <v>2.4004182002296554E-2</v>
      </c>
      <c r="J13" s="153">
        <v>2.3598284398352549E-2</v>
      </c>
      <c r="K13" s="153">
        <v>2.1751621760952199E-2</v>
      </c>
      <c r="L13" s="153">
        <v>1.9E-2</v>
      </c>
      <c r="M13" s="154">
        <v>1.8000000000000002E-2</v>
      </c>
    </row>
    <row r="14" spans="1:13" ht="18.75" customHeight="1">
      <c r="A14" s="151" t="s">
        <v>78</v>
      </c>
      <c r="B14" s="146"/>
      <c r="C14" s="146"/>
      <c r="D14" s="146">
        <v>5.7942455358804823E-5</v>
      </c>
      <c r="E14" s="146">
        <v>6.4866321601188577E-5</v>
      </c>
      <c r="F14" s="146">
        <v>2.5536519751613102E-4</v>
      </c>
      <c r="G14" s="146">
        <v>2.807344576982886E-4</v>
      </c>
      <c r="H14" s="146">
        <v>2.2388750343605281E-4</v>
      </c>
      <c r="I14" s="146">
        <v>2.5878244025162838E-4</v>
      </c>
      <c r="J14" s="146">
        <v>2.4744811956827352E-4</v>
      </c>
      <c r="K14" s="146">
        <v>2.5021993110046435E-4</v>
      </c>
      <c r="L14" s="146">
        <v>0</v>
      </c>
      <c r="M14" s="147">
        <v>0</v>
      </c>
    </row>
    <row r="15" spans="1:13" ht="18.75" customHeight="1">
      <c r="A15" s="155" t="s">
        <v>79</v>
      </c>
      <c r="B15" s="156"/>
      <c r="C15" s="156"/>
      <c r="D15" s="156">
        <v>6.4613088256104401E-2</v>
      </c>
      <c r="E15" s="156">
        <v>6.5214887246973358E-2</v>
      </c>
      <c r="F15" s="156">
        <v>6.0974129735633813E-2</v>
      </c>
      <c r="G15" s="156">
        <v>5.8886962883455983E-2</v>
      </c>
      <c r="H15" s="156">
        <v>5.919804252573771E-2</v>
      </c>
      <c r="I15" s="156">
        <v>5.975874226323432E-2</v>
      </c>
      <c r="J15" s="156">
        <v>6.1087166831556169E-2</v>
      </c>
      <c r="K15" s="156">
        <v>6.0210162808323989E-2</v>
      </c>
      <c r="L15" s="156">
        <v>0.06</v>
      </c>
      <c r="M15" s="157">
        <v>0.06</v>
      </c>
    </row>
    <row r="16" spans="1:13">
      <c r="A16"/>
      <c r="B16"/>
      <c r="C16"/>
      <c r="D16"/>
      <c r="E16"/>
      <c r="F16"/>
      <c r="G16" s="90"/>
      <c r="H16" s="90"/>
      <c r="M16" s="172" t="s">
        <v>101</v>
      </c>
    </row>
    <row r="17" spans="1:10" ht="13.2">
      <c r="A17" s="125" t="s">
        <v>102</v>
      </c>
      <c r="B17" s="125"/>
      <c r="C17" s="125"/>
      <c r="D17" s="125"/>
      <c r="E17" s="125"/>
      <c r="F17" s="125"/>
      <c r="G17" s="83"/>
      <c r="H17" s="89"/>
      <c r="I17" s="89"/>
    </row>
    <row r="18" spans="1:10" ht="18" customHeight="1">
      <c r="A18" s="175" t="s">
        <v>97</v>
      </c>
      <c r="B18" s="126"/>
      <c r="C18" s="126"/>
      <c r="D18" s="126"/>
      <c r="E18" s="126"/>
      <c r="F18" s="126"/>
      <c r="G18" s="81"/>
    </row>
    <row r="19" spans="1:10" ht="15.75" customHeight="1">
      <c r="A19" s="126" t="s">
        <v>108</v>
      </c>
      <c r="B19" s="125"/>
      <c r="C19" s="125"/>
      <c r="D19" s="125"/>
      <c r="E19" s="125"/>
      <c r="F19" s="125"/>
      <c r="G19" s="81"/>
      <c r="J19" s="133"/>
    </row>
    <row r="20" spans="1:10" ht="15.75" customHeight="1">
      <c r="A20" s="125" t="s">
        <v>111</v>
      </c>
      <c r="B20" s="127"/>
      <c r="C20" s="127"/>
      <c r="D20" s="127"/>
      <c r="E20" s="127"/>
      <c r="F20" s="127"/>
      <c r="G20" s="81"/>
      <c r="J20" s="133"/>
    </row>
    <row r="21" spans="1:10" ht="13.2">
      <c r="A21" s="127" t="s">
        <v>109</v>
      </c>
      <c r="J21" s="133"/>
    </row>
    <row r="23" spans="1:10" ht="13.2">
      <c r="B23" s="99"/>
      <c r="C23" s="99"/>
      <c r="D23" s="99"/>
      <c r="E23" s="99"/>
      <c r="F23" s="99"/>
      <c r="J23" s="133"/>
    </row>
    <row r="24" spans="1:10" ht="13.2">
      <c r="A24" s="99"/>
      <c r="B24" s="99"/>
      <c r="C24" s="99"/>
      <c r="D24" s="99"/>
      <c r="E24" s="99"/>
      <c r="F24" s="99"/>
      <c r="J24" s="133"/>
    </row>
    <row r="25" spans="1:10" ht="13.2">
      <c r="A25" s="99"/>
      <c r="B25" s="80"/>
      <c r="C25" s="80"/>
      <c r="D25" s="80"/>
      <c r="E25" s="80"/>
      <c r="F25" s="80"/>
      <c r="J25" s="133"/>
    </row>
    <row r="26" spans="1:10" ht="13.2">
      <c r="A26" s="80"/>
      <c r="B26" s="80"/>
      <c r="C26" s="80"/>
      <c r="D26" s="80"/>
      <c r="E26" s="80"/>
      <c r="F26" s="80"/>
      <c r="J26" s="133"/>
    </row>
    <row r="27" spans="1:10" ht="13.2">
      <c r="A27" s="80"/>
    </row>
    <row r="28" spans="1:10" ht="13.2">
      <c r="J28" s="133"/>
    </row>
    <row r="32" spans="1:10" ht="13.2">
      <c r="J32" s="133"/>
    </row>
    <row r="33" spans="1:10" ht="13.2">
      <c r="B33"/>
      <c r="C33"/>
      <c r="D33"/>
      <c r="E33"/>
      <c r="F33"/>
      <c r="J33" s="133"/>
    </row>
    <row r="34" spans="1:10" ht="13.2">
      <c r="A34"/>
      <c r="B34"/>
      <c r="C34"/>
      <c r="D34"/>
      <c r="E34"/>
      <c r="F34"/>
      <c r="J34" s="133"/>
    </row>
    <row r="35" spans="1:10">
      <c r="A35"/>
      <c r="B35"/>
      <c r="C35"/>
      <c r="D35"/>
      <c r="E35"/>
      <c r="F35"/>
    </row>
    <row r="36" spans="1:10">
      <c r="A36"/>
    </row>
  </sheetData>
  <pageMargins left="0.51181102362204722" right="0.55118110236220474" top="0.98425196850393704" bottom="0.98425196850393704" header="0.51181102362204722" footer="0.51181102362204722"/>
  <pageSetup paperSize="9" scale="93" orientation="landscape" r:id="rId1"/>
  <headerFooter alignWithMargins="0">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0" tint="-0.249977111117893"/>
  </sheetPr>
  <dimension ref="A1:G27"/>
  <sheetViews>
    <sheetView showGridLines="0" zoomScaleNormal="100" workbookViewId="0"/>
  </sheetViews>
  <sheetFormatPr baseColWidth="10" defaultColWidth="11.44140625" defaultRowHeight="13.2"/>
  <cols>
    <col min="1" max="1" width="43.88671875" style="63" customWidth="1"/>
    <col min="2" max="2" width="29" style="63" customWidth="1"/>
    <col min="3" max="3" width="10.44140625" style="63" bestFit="1" customWidth="1"/>
    <col min="4" max="4" width="10.88671875" style="63" customWidth="1"/>
    <col min="5" max="6" width="9.6640625" style="63" customWidth="1"/>
    <col min="7" max="16384" width="11.44140625" style="63"/>
  </cols>
  <sheetData>
    <row r="1" spans="1:7" ht="20.25" customHeight="1">
      <c r="A1" s="196" t="s">
        <v>103</v>
      </c>
    </row>
    <row r="3" spans="1:7" ht="18.75" customHeight="1"/>
    <row r="4" spans="1:7" ht="22.5" customHeight="1"/>
    <row r="5" spans="1:7" ht="32.25" customHeight="1">
      <c r="A5" s="134"/>
      <c r="G5" s="84"/>
    </row>
    <row r="6" spans="1:7" ht="32.25" customHeight="1">
      <c r="G6" s="84"/>
    </row>
    <row r="7" spans="1:7" ht="32.25" customHeight="1">
      <c r="G7" s="84"/>
    </row>
    <row r="8" spans="1:7" ht="19.5" customHeight="1">
      <c r="G8" s="84"/>
    </row>
    <row r="9" spans="1:7">
      <c r="G9" s="84"/>
    </row>
    <row r="10" spans="1:7" ht="25.5" customHeight="1"/>
    <row r="11" spans="1:7" ht="14.25" customHeight="1"/>
    <row r="12" spans="1:7" ht="14.25" customHeight="1"/>
    <row r="15" spans="1:7">
      <c r="A15" s="99"/>
      <c r="B15" s="171" t="s">
        <v>101</v>
      </c>
    </row>
    <row r="16" spans="1:7">
      <c r="A16" s="84" t="s">
        <v>110</v>
      </c>
    </row>
    <row r="17" spans="1:5">
      <c r="A17" s="100" t="s">
        <v>112</v>
      </c>
      <c r="B17" s="100"/>
      <c r="C17" s="100"/>
      <c r="D17" s="100"/>
      <c r="E17" s="129"/>
    </row>
    <row r="18" spans="1:5">
      <c r="A18" s="127" t="s">
        <v>109</v>
      </c>
      <c r="B18" s="130"/>
      <c r="C18" s="129"/>
      <c r="D18" s="129"/>
      <c r="E18" s="129"/>
    </row>
    <row r="22" spans="1:5">
      <c r="A22" s="197" t="s">
        <v>86</v>
      </c>
      <c r="B22" s="198" t="s">
        <v>119</v>
      </c>
      <c r="C22" s="198" t="s">
        <v>82</v>
      </c>
    </row>
    <row r="23" spans="1:5">
      <c r="A23" s="165" t="s">
        <v>88</v>
      </c>
      <c r="B23" s="135">
        <v>23811.129718880224</v>
      </c>
      <c r="C23" s="169">
        <v>0.51279836025774794</v>
      </c>
    </row>
    <row r="24" spans="1:5">
      <c r="A24" s="165" t="s">
        <v>89</v>
      </c>
      <c r="B24" s="135">
        <v>11945.401245173402</v>
      </c>
      <c r="C24" s="169">
        <v>0.25725709966162208</v>
      </c>
    </row>
    <row r="25" spans="1:5">
      <c r="A25" s="164" t="s">
        <v>87</v>
      </c>
      <c r="B25" s="135">
        <v>6803.8126028746119</v>
      </c>
      <c r="C25" s="169">
        <v>0.14652744273148158</v>
      </c>
    </row>
    <row r="26" spans="1:5">
      <c r="A26" s="164" t="s">
        <v>81</v>
      </c>
      <c r="B26" s="135">
        <v>3873.365204901741</v>
      </c>
      <c r="C26" s="169">
        <v>8.3417097349148261E-2</v>
      </c>
    </row>
    <row r="27" spans="1:5">
      <c r="A27" s="166" t="s">
        <v>32</v>
      </c>
      <c r="B27" s="135">
        <v>46433.708771829981</v>
      </c>
      <c r="C27" s="169">
        <v>1</v>
      </c>
    </row>
  </sheetData>
  <pageMargins left="0.74803149606299213" right="0.74803149606299213" top="0.98425196850393704" bottom="0.98425196850393704" header="0.51181102362204722" footer="0.51181102362204722"/>
  <pageSetup paperSize="9" orientation="portrait" r:id="rId1"/>
  <headerFooter alignWithMargins="0">
    <oddFooter>&amp;L&amp;Z&amp;F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74"/>
  <sheetViews>
    <sheetView showGridLines="0" zoomScale="85" zoomScaleNormal="85" workbookViewId="0"/>
  </sheetViews>
  <sheetFormatPr baseColWidth="10" defaultColWidth="11.44140625" defaultRowHeight="13.2"/>
  <cols>
    <col min="1" max="4" width="15.6640625" style="63" customWidth="1"/>
    <col min="5" max="5" width="11.6640625" style="63" customWidth="1"/>
    <col min="6" max="16384" width="11.44140625" style="63"/>
  </cols>
  <sheetData>
    <row r="1" spans="1:8" ht="23.25" customHeight="1">
      <c r="A1" s="199" t="s">
        <v>104</v>
      </c>
      <c r="B1" s="170"/>
      <c r="C1" s="170"/>
      <c r="D1" s="170"/>
      <c r="E1" s="170"/>
      <c r="F1" s="170"/>
      <c r="G1" s="170"/>
      <c r="H1" s="170"/>
    </row>
    <row r="27" spans="1:7">
      <c r="G27" s="171" t="s">
        <v>101</v>
      </c>
    </row>
    <row r="28" spans="1:7">
      <c r="A28" s="128" t="s">
        <v>102</v>
      </c>
    </row>
    <row r="29" spans="1:7">
      <c r="A29" s="96" t="s">
        <v>112</v>
      </c>
      <c r="B29" s="86"/>
      <c r="C29" s="86"/>
      <c r="D29" s="86"/>
    </row>
    <row r="30" spans="1:7">
      <c r="A30" s="127" t="s">
        <v>109</v>
      </c>
      <c r="B30" s="96"/>
    </row>
    <row r="32" spans="1:7">
      <c r="B32" s="99"/>
    </row>
    <row r="33" spans="1:4">
      <c r="B33" s="95"/>
      <c r="C33" s="93"/>
      <c r="D33" s="93"/>
    </row>
    <row r="34" spans="1:4" ht="34.200000000000003">
      <c r="A34" s="102"/>
      <c r="B34" s="103" t="s">
        <v>62</v>
      </c>
      <c r="C34" s="103" t="s">
        <v>65</v>
      </c>
      <c r="D34" s="103" t="s">
        <v>66</v>
      </c>
    </row>
    <row r="35" spans="1:4">
      <c r="A35" s="91">
        <v>1980</v>
      </c>
      <c r="B35" s="92">
        <v>3340</v>
      </c>
      <c r="C35" s="92"/>
      <c r="D35" s="92"/>
    </row>
    <row r="36" spans="1:4">
      <c r="A36" s="91">
        <v>1981</v>
      </c>
      <c r="B36" s="92">
        <v>3510</v>
      </c>
      <c r="C36" s="92"/>
      <c r="D36" s="92"/>
    </row>
    <row r="37" spans="1:4">
      <c r="A37" s="91">
        <v>1982</v>
      </c>
      <c r="B37" s="92">
        <v>3720</v>
      </c>
      <c r="C37" s="92"/>
      <c r="D37" s="92"/>
    </row>
    <row r="38" spans="1:4">
      <c r="A38" s="91">
        <v>1983</v>
      </c>
      <c r="B38" s="92">
        <v>3760</v>
      </c>
      <c r="C38" s="92">
        <v>3340</v>
      </c>
      <c r="D38" s="92">
        <v>4000</v>
      </c>
    </row>
    <row r="39" spans="1:4">
      <c r="A39" s="91">
        <v>1984</v>
      </c>
      <c r="B39" s="92">
        <v>3900</v>
      </c>
      <c r="C39" s="92">
        <v>3410</v>
      </c>
      <c r="D39" s="92">
        <v>4180</v>
      </c>
    </row>
    <row r="40" spans="1:4">
      <c r="A40" s="91">
        <v>1985</v>
      </c>
      <c r="B40" s="92">
        <v>3960</v>
      </c>
      <c r="C40" s="92">
        <v>3400</v>
      </c>
      <c r="D40" s="92">
        <v>4290</v>
      </c>
    </row>
    <row r="41" spans="1:4">
      <c r="A41" s="91">
        <v>1986</v>
      </c>
      <c r="B41" s="92">
        <v>3850</v>
      </c>
      <c r="C41" s="92">
        <v>3350</v>
      </c>
      <c r="D41" s="92">
        <v>4130</v>
      </c>
    </row>
    <row r="42" spans="1:4">
      <c r="A42" s="91">
        <v>1987</v>
      </c>
      <c r="B42" s="92">
        <v>3910</v>
      </c>
      <c r="C42" s="92">
        <v>3450</v>
      </c>
      <c r="D42" s="92">
        <v>4150</v>
      </c>
    </row>
    <row r="43" spans="1:4">
      <c r="A43" s="91">
        <v>1988</v>
      </c>
      <c r="B43" s="92">
        <v>4010</v>
      </c>
      <c r="C43" s="92">
        <v>3570</v>
      </c>
      <c r="D43" s="92">
        <v>4250</v>
      </c>
    </row>
    <row r="44" spans="1:4">
      <c r="A44" s="91">
        <v>1989</v>
      </c>
      <c r="B44" s="92">
        <v>4110</v>
      </c>
      <c r="C44" s="92">
        <v>3630</v>
      </c>
      <c r="D44" s="92">
        <v>4350</v>
      </c>
    </row>
    <row r="45" spans="1:4">
      <c r="A45" s="91">
        <v>1990</v>
      </c>
      <c r="B45" s="92">
        <v>4170</v>
      </c>
      <c r="C45" s="92">
        <v>3700</v>
      </c>
      <c r="D45" s="92">
        <v>4420</v>
      </c>
    </row>
    <row r="46" spans="1:4">
      <c r="A46" s="91">
        <v>1991</v>
      </c>
      <c r="B46" s="92">
        <v>4330</v>
      </c>
      <c r="C46" s="92">
        <v>3840</v>
      </c>
      <c r="D46" s="92">
        <v>4570</v>
      </c>
    </row>
    <row r="47" spans="1:4">
      <c r="A47" s="91">
        <v>1992</v>
      </c>
      <c r="B47" s="92">
        <v>4500</v>
      </c>
      <c r="C47" s="92">
        <v>4140</v>
      </c>
      <c r="D47" s="92">
        <v>4640</v>
      </c>
    </row>
    <row r="48" spans="1:4">
      <c r="A48" s="91">
        <v>1993</v>
      </c>
      <c r="B48" s="92">
        <v>4670</v>
      </c>
      <c r="C48" s="92">
        <v>4390</v>
      </c>
      <c r="D48" s="92">
        <v>4770</v>
      </c>
    </row>
    <row r="49" spans="1:4">
      <c r="A49" s="91">
        <v>1994</v>
      </c>
      <c r="B49" s="92">
        <v>4830</v>
      </c>
      <c r="C49" s="92">
        <v>4530</v>
      </c>
      <c r="D49" s="92">
        <v>4950</v>
      </c>
    </row>
    <row r="50" spans="1:4">
      <c r="A50" s="91">
        <v>1995</v>
      </c>
      <c r="B50" s="92">
        <v>4970</v>
      </c>
      <c r="C50" s="92">
        <v>4690</v>
      </c>
      <c r="D50" s="92">
        <v>5080</v>
      </c>
    </row>
    <row r="51" spans="1:4">
      <c r="A51" s="91">
        <v>1996</v>
      </c>
      <c r="B51" s="92">
        <v>5070</v>
      </c>
      <c r="C51" s="92">
        <v>4830</v>
      </c>
      <c r="D51" s="92">
        <v>5140</v>
      </c>
    </row>
    <row r="52" spans="1:4">
      <c r="A52" s="91">
        <v>1997</v>
      </c>
      <c r="B52" s="92">
        <v>5210</v>
      </c>
      <c r="C52" s="92">
        <v>5180</v>
      </c>
      <c r="D52" s="92">
        <v>5160</v>
      </c>
    </row>
    <row r="53" spans="1:4">
      <c r="A53" s="91">
        <v>1998</v>
      </c>
      <c r="B53" s="92">
        <v>5410</v>
      </c>
      <c r="C53" s="92">
        <v>5360</v>
      </c>
      <c r="D53" s="92">
        <v>5380</v>
      </c>
    </row>
    <row r="54" spans="1:4">
      <c r="A54" s="91">
        <v>1999</v>
      </c>
      <c r="B54" s="92">
        <v>5630</v>
      </c>
      <c r="C54" s="92">
        <v>5510</v>
      </c>
      <c r="D54" s="92">
        <v>5660</v>
      </c>
    </row>
    <row r="55" spans="1:4">
      <c r="A55" s="91">
        <v>2000</v>
      </c>
      <c r="B55" s="92">
        <v>5730</v>
      </c>
      <c r="C55" s="92">
        <v>5570</v>
      </c>
      <c r="D55" s="92">
        <v>5780</v>
      </c>
    </row>
    <row r="56" spans="1:4">
      <c r="A56" s="91">
        <v>2001</v>
      </c>
      <c r="B56" s="92">
        <v>5750</v>
      </c>
      <c r="C56" s="92">
        <v>5550</v>
      </c>
      <c r="D56" s="92">
        <v>5820</v>
      </c>
    </row>
    <row r="57" spans="1:4">
      <c r="A57" s="91">
        <v>2002</v>
      </c>
      <c r="B57" s="92">
        <v>5710</v>
      </c>
      <c r="C57" s="92">
        <v>5550</v>
      </c>
      <c r="D57" s="92">
        <v>5790</v>
      </c>
    </row>
    <row r="58" spans="1:4">
      <c r="A58" s="91">
        <v>2003</v>
      </c>
      <c r="B58" s="92">
        <v>5890</v>
      </c>
      <c r="C58" s="92">
        <v>5720</v>
      </c>
      <c r="D58" s="92">
        <v>6010</v>
      </c>
    </row>
    <row r="59" spans="1:4">
      <c r="A59" s="91">
        <v>2004</v>
      </c>
      <c r="B59" s="92">
        <v>5950</v>
      </c>
      <c r="C59" s="92">
        <v>5770</v>
      </c>
      <c r="D59" s="92">
        <v>6070</v>
      </c>
    </row>
    <row r="60" spans="1:4">
      <c r="A60" s="91">
        <v>2005</v>
      </c>
      <c r="B60" s="92">
        <v>5890</v>
      </c>
      <c r="C60" s="92">
        <v>5670</v>
      </c>
      <c r="D60" s="92">
        <v>6030</v>
      </c>
    </row>
    <row r="61" spans="1:4">
      <c r="A61" s="91">
        <v>2006</v>
      </c>
      <c r="B61" s="92">
        <v>5910</v>
      </c>
      <c r="C61" s="92">
        <v>5750</v>
      </c>
      <c r="D61" s="92">
        <v>6020</v>
      </c>
    </row>
    <row r="62" spans="1:4">
      <c r="A62" s="91">
        <v>2007</v>
      </c>
      <c r="B62" s="92">
        <v>5890</v>
      </c>
      <c r="C62" s="92">
        <v>5790</v>
      </c>
      <c r="D62" s="92">
        <v>5940</v>
      </c>
    </row>
    <row r="63" spans="1:4">
      <c r="A63" s="91">
        <v>2008</v>
      </c>
      <c r="B63" s="92">
        <v>5820</v>
      </c>
      <c r="C63" s="92">
        <v>5770</v>
      </c>
      <c r="D63" s="92">
        <v>5840</v>
      </c>
    </row>
    <row r="64" spans="1:4">
      <c r="A64" s="91">
        <v>2009</v>
      </c>
      <c r="B64" s="92">
        <v>6010</v>
      </c>
      <c r="C64" s="92">
        <v>5990</v>
      </c>
      <c r="D64" s="92">
        <v>6030</v>
      </c>
    </row>
    <row r="65" spans="1:4">
      <c r="A65" s="85">
        <v>2010</v>
      </c>
      <c r="B65" s="92">
        <v>6060</v>
      </c>
      <c r="C65" s="92">
        <v>5990</v>
      </c>
      <c r="D65" s="92">
        <v>6100</v>
      </c>
    </row>
    <row r="66" spans="1:4">
      <c r="A66" s="85">
        <v>2011</v>
      </c>
      <c r="B66" s="92">
        <v>6080</v>
      </c>
      <c r="C66" s="92">
        <v>6000</v>
      </c>
      <c r="D66" s="92">
        <v>6120</v>
      </c>
    </row>
    <row r="67" spans="1:4">
      <c r="A67" s="85">
        <v>2012</v>
      </c>
      <c r="B67" s="92">
        <v>6170</v>
      </c>
      <c r="C67" s="92">
        <v>6070</v>
      </c>
      <c r="D67" s="92">
        <v>6230</v>
      </c>
    </row>
    <row r="68" spans="1:4">
      <c r="A68" s="85">
        <v>2013</v>
      </c>
      <c r="B68" s="92">
        <v>6370</v>
      </c>
      <c r="C68" s="92">
        <v>6490</v>
      </c>
      <c r="D68" s="92">
        <v>6300</v>
      </c>
    </row>
    <row r="69" spans="1:4">
      <c r="A69" s="85">
        <v>2014</v>
      </c>
      <c r="B69" s="94">
        <v>6410</v>
      </c>
      <c r="C69" s="94">
        <v>6550</v>
      </c>
      <c r="D69" s="94">
        <v>6330</v>
      </c>
    </row>
    <row r="70" spans="1:4">
      <c r="A70" s="85">
        <v>2015</v>
      </c>
      <c r="B70" s="94">
        <v>6420</v>
      </c>
      <c r="C70" s="94">
        <v>6590</v>
      </c>
      <c r="D70" s="94">
        <v>6320</v>
      </c>
    </row>
    <row r="71" spans="1:4">
      <c r="A71" s="85">
        <v>2016</v>
      </c>
      <c r="B71" s="94">
        <v>6460</v>
      </c>
      <c r="C71" s="94">
        <v>6690</v>
      </c>
      <c r="D71" s="94">
        <v>6310</v>
      </c>
    </row>
    <row r="72" spans="1:4">
      <c r="A72" s="85">
        <v>2017</v>
      </c>
      <c r="B72" s="94">
        <v>6760</v>
      </c>
      <c r="C72" s="94">
        <v>7000</v>
      </c>
      <c r="D72" s="94">
        <v>6620</v>
      </c>
    </row>
    <row r="73" spans="1:4">
      <c r="A73" s="85">
        <v>2018</v>
      </c>
      <c r="B73" s="94">
        <v>6870</v>
      </c>
      <c r="C73" s="94">
        <v>7040</v>
      </c>
      <c r="D73" s="94">
        <v>6780</v>
      </c>
    </row>
    <row r="74" spans="1:4">
      <c r="A74" s="87" t="s">
        <v>98</v>
      </c>
      <c r="B74" s="101">
        <v>7000</v>
      </c>
      <c r="C74" s="101">
        <v>7110</v>
      </c>
      <c r="D74" s="101">
        <v>6940</v>
      </c>
    </row>
  </sheetData>
  <printOptions horizontalCentered="1" verticalCentered="1"/>
  <pageMargins left="0" right="0.35433070866141736" top="0.61" bottom="0.56999999999999995" header="0.38" footer="0.35"/>
  <pageSetup paperSize="9" orientation="landscape" r:id="rId1"/>
  <headerFooter alignWithMargins="0">
    <oddFooter>&amp;L&amp;Z&amp;F</oddFooter>
  </headerFooter>
  <rowBreaks count="1" manualBreakCount="1">
    <brk id="5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49"/>
  <sheetViews>
    <sheetView showGridLines="0" workbookViewId="0"/>
  </sheetViews>
  <sheetFormatPr baseColWidth="10" defaultColWidth="11.44140625" defaultRowHeight="13.2"/>
  <cols>
    <col min="1" max="1" width="20.6640625" style="81" customWidth="1"/>
    <col min="2" max="2" width="12.6640625" style="81" customWidth="1"/>
    <col min="3" max="14" width="10.6640625" style="81" customWidth="1"/>
    <col min="15" max="16384" width="11.44140625" style="81"/>
  </cols>
  <sheetData>
    <row r="1" spans="1:8" ht="25.5" customHeight="1">
      <c r="A1" s="132" t="s">
        <v>120</v>
      </c>
      <c r="B1" s="132"/>
      <c r="C1" s="132"/>
      <c r="D1" s="132"/>
      <c r="E1" s="132"/>
      <c r="F1" s="132"/>
    </row>
    <row r="2" spans="1:8" ht="13.8">
      <c r="A2" s="105"/>
      <c r="B2" s="104"/>
      <c r="C2" s="104"/>
      <c r="D2" s="104"/>
      <c r="E2" s="104"/>
      <c r="F2" s="106"/>
    </row>
    <row r="5" spans="1:8">
      <c r="A5" s="82"/>
    </row>
    <row r="6" spans="1:8">
      <c r="A6" s="82"/>
    </row>
    <row r="8" spans="1:8" ht="14.1" customHeight="1">
      <c r="A8" s="108"/>
    </row>
    <row r="9" spans="1:8" s="82" customFormat="1" ht="14.1" customHeight="1">
      <c r="G9" s="81"/>
      <c r="H9" s="81"/>
    </row>
    <row r="10" spans="1:8" s="82" customFormat="1" ht="14.1" customHeight="1">
      <c r="A10" s="108"/>
      <c r="G10" s="81"/>
      <c r="H10" s="81"/>
    </row>
    <row r="11" spans="1:8" s="82" customFormat="1" ht="14.1" customHeight="1">
      <c r="A11" s="108"/>
      <c r="G11" s="81"/>
      <c r="H11" s="81"/>
    </row>
    <row r="12" spans="1:8" s="82" customFormat="1" ht="14.1" customHeight="1">
      <c r="A12" s="108"/>
      <c r="G12" s="81"/>
      <c r="H12" s="81"/>
    </row>
    <row r="13" spans="1:8" s="82" customFormat="1" ht="14.1" customHeight="1">
      <c r="A13" s="108"/>
      <c r="G13" s="81"/>
      <c r="H13" s="81"/>
    </row>
    <row r="14" spans="1:8" s="82" customFormat="1" ht="14.1" customHeight="1">
      <c r="A14" s="108"/>
      <c r="G14" s="81"/>
      <c r="H14" s="81"/>
    </row>
    <row r="15" spans="1:8" s="82" customFormat="1" ht="14.1" customHeight="1">
      <c r="A15" s="108"/>
      <c r="G15" s="81"/>
      <c r="H15" s="81"/>
    </row>
    <row r="16" spans="1:8" s="82" customFormat="1" ht="14.1" customHeight="1">
      <c r="A16" s="108"/>
      <c r="G16" s="81"/>
      <c r="H16" s="81"/>
    </row>
    <row r="17" spans="1:8" s="82" customFormat="1" ht="14.1" customHeight="1">
      <c r="A17" s="108"/>
      <c r="G17" s="81"/>
      <c r="H17" s="81"/>
    </row>
    <row r="18" spans="1:8" s="82" customFormat="1" ht="14.1" customHeight="1">
      <c r="A18" s="108"/>
      <c r="G18" s="81"/>
      <c r="H18" s="81"/>
    </row>
    <row r="19" spans="1:8" s="82" customFormat="1" ht="14.1" customHeight="1">
      <c r="A19" s="108"/>
      <c r="G19" s="81"/>
      <c r="H19" s="81"/>
    </row>
    <row r="20" spans="1:8" s="82" customFormat="1">
      <c r="A20" s="108"/>
      <c r="G20" s="81"/>
      <c r="H20" s="81"/>
    </row>
    <row r="25" spans="1:8">
      <c r="C25" s="112"/>
      <c r="G25" s="171" t="s">
        <v>101</v>
      </c>
    </row>
    <row r="26" spans="1:8">
      <c r="A26" s="97" t="s">
        <v>105</v>
      </c>
    </row>
    <row r="27" spans="1:8">
      <c r="C27" s="106"/>
      <c r="D27" s="106"/>
      <c r="E27" s="106"/>
    </row>
    <row r="30" spans="1:8">
      <c r="A30" s="107" t="s">
        <v>59</v>
      </c>
      <c r="B30" s="107" t="s">
        <v>33</v>
      </c>
    </row>
    <row r="31" spans="1:8">
      <c r="A31" s="200" t="s">
        <v>36</v>
      </c>
      <c r="B31" s="202">
        <v>8160</v>
      </c>
    </row>
    <row r="32" spans="1:8">
      <c r="A32" s="110" t="s">
        <v>90</v>
      </c>
      <c r="B32" s="109">
        <v>8210</v>
      </c>
    </row>
    <row r="33" spans="1:2">
      <c r="A33" s="201" t="s">
        <v>35</v>
      </c>
      <c r="B33" s="203">
        <v>8320</v>
      </c>
    </row>
    <row r="34" spans="1:2">
      <c r="A34" s="110" t="s">
        <v>34</v>
      </c>
      <c r="B34" s="109">
        <v>8820</v>
      </c>
    </row>
    <row r="35" spans="1:2">
      <c r="A35" s="193" t="s">
        <v>106</v>
      </c>
      <c r="B35" s="194">
        <v>9090</v>
      </c>
    </row>
    <row r="36" spans="1:2">
      <c r="A36" s="110" t="s">
        <v>92</v>
      </c>
      <c r="B36" s="109">
        <v>9160</v>
      </c>
    </row>
    <row r="37" spans="1:2">
      <c r="A37" s="110" t="s">
        <v>38</v>
      </c>
      <c r="B37" s="109">
        <v>9300</v>
      </c>
    </row>
    <row r="38" spans="1:2">
      <c r="A38" s="110" t="s">
        <v>67</v>
      </c>
      <c r="B38" s="109">
        <v>9570</v>
      </c>
    </row>
    <row r="39" spans="1:2">
      <c r="A39" s="110" t="s">
        <v>37</v>
      </c>
      <c r="B39" s="109">
        <v>9630</v>
      </c>
    </row>
    <row r="40" spans="1:2">
      <c r="A40" s="110" t="s">
        <v>39</v>
      </c>
      <c r="B40" s="109">
        <v>10240</v>
      </c>
    </row>
    <row r="41" spans="1:2">
      <c r="A41" s="167" t="s">
        <v>69</v>
      </c>
      <c r="B41" s="111">
        <v>11600</v>
      </c>
    </row>
    <row r="42" spans="1:2">
      <c r="A42" s="110" t="s">
        <v>40</v>
      </c>
      <c r="B42" s="109">
        <v>12190</v>
      </c>
    </row>
    <row r="43" spans="1:2">
      <c r="A43" s="110" t="s">
        <v>72</v>
      </c>
      <c r="B43" s="111">
        <v>12590</v>
      </c>
    </row>
    <row r="44" spans="1:2">
      <c r="A44" s="168" t="s">
        <v>91</v>
      </c>
      <c r="B44" s="163">
        <v>13910</v>
      </c>
    </row>
    <row r="49" spans="1:1">
      <c r="A49" s="113"/>
    </row>
  </sheetData>
  <sortState ref="A31:C44">
    <sortCondition ref="B31:B44"/>
  </sortState>
  <pageMargins left="0.39" right="0.36" top="1" bottom="1" header="0.4921259845" footer="0.492125984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L'état de l'École 2020</vt:lpstr>
      <vt:lpstr>Gra02old</vt:lpstr>
      <vt:lpstr>Tableau 9.1</vt:lpstr>
      <vt:lpstr>Figure 2.2 n (2)</vt:lpstr>
      <vt:lpstr>Tableau 9.1-web</vt:lpstr>
      <vt:lpstr>Figure 9.2</vt:lpstr>
      <vt:lpstr>Figure 9.3</vt:lpstr>
      <vt:lpstr>Figure 9.4</vt:lpstr>
      <vt:lpstr>'Figure 2.2 n (2)'!Zone_d_impression</vt:lpstr>
      <vt:lpstr>'Figure 9.2'!Zone_d_impression</vt:lpstr>
      <vt:lpstr>'Figure 9.3'!Zone_d_impression</vt:lpstr>
      <vt:lpstr>'Figure 9.4'!Zone_d_impression</vt:lpstr>
      <vt:lpstr>'L''état de l''École 2020'!Zone_d_impression</vt:lpstr>
      <vt:lpstr>'Tableau 9.1'!Zone_d_impression</vt:lpstr>
      <vt:lpstr>'Tableau 9.1-web'!Zone_d_impression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dc:title>
  <dc:creator>MENJS-DEPP - Ministère de l'éducation nationale;de la Jeunesse et des Sports - Direction de l'évaluation;de la prospective et de la performance</dc:creator>
  <dc:description>dépense, éducation, premier degré</dc:description>
  <cp:lastModifiedBy>AB</cp:lastModifiedBy>
  <cp:lastPrinted>2020-09-04T09:04:05Z</cp:lastPrinted>
  <dcterms:created xsi:type="dcterms:W3CDTF">1999-07-12T12:45:35Z</dcterms:created>
  <dcterms:modified xsi:type="dcterms:W3CDTF">2020-11-13T14:27:42Z</dcterms:modified>
</cp:coreProperties>
</file>