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705" yWindow="540" windowWidth="19320" windowHeight="8700" tabRatio="536" activeTab="11"/>
  </bookViews>
  <sheets>
    <sheet name="tab 10.1" sheetId="33" r:id="rId1"/>
    <sheet name="tab 10.2" sheetId="34" r:id="rId2"/>
    <sheet name="Tab 10.3" sheetId="35" r:id="rId3"/>
    <sheet name="Tab 10.4" sheetId="36" r:id="rId4"/>
    <sheet name="tab 10.5" sheetId="37" r:id="rId5"/>
    <sheet name="tab 10.6" sheetId="38" r:id="rId6"/>
    <sheet name="tab 10.7" sheetId="31" r:id="rId7"/>
    <sheet name="fig 10.1" sheetId="32" r:id="rId8"/>
    <sheet name="tab 10.8" sheetId="39" r:id="rId9"/>
    <sheet name="tab 10.9" sheetId="40" r:id="rId10"/>
    <sheet name="tab 10.10 " sheetId="42" r:id="rId11"/>
    <sheet name="tab 10.11  " sheetId="43" r:id="rId12"/>
  </sheets>
  <definedNames>
    <definedName name="_xlnm.Print_Area" localSheetId="2">'Tab 10.3'!$A$1:$P$11</definedName>
    <definedName name="_xlnm.Print_Area" localSheetId="3">'Tab 10.4'!$A$1:$M$13</definedName>
  </definedNames>
  <calcPr calcId="145621"/>
</workbook>
</file>

<file path=xl/calcChain.xml><?xml version="1.0" encoding="utf-8"?>
<calcChain xmlns="http://schemas.openxmlformats.org/spreadsheetml/2006/main">
  <c r="L14" i="43" l="1"/>
  <c r="L13" i="43"/>
  <c r="L12" i="43"/>
  <c r="L11" i="43"/>
  <c r="L10" i="43"/>
  <c r="L9" i="43"/>
  <c r="L8" i="43"/>
  <c r="L7" i="43"/>
  <c r="L6" i="43"/>
  <c r="L5" i="43"/>
  <c r="M10" i="42"/>
  <c r="M9" i="42"/>
  <c r="M8" i="42"/>
  <c r="M7" i="42"/>
  <c r="M6" i="42"/>
  <c r="M5" i="42"/>
  <c r="I4" i="31"/>
  <c r="H4" i="31"/>
  <c r="E4" i="31"/>
  <c r="H7" i="40"/>
  <c r="F7" i="40"/>
  <c r="H9" i="39"/>
  <c r="G9" i="39"/>
  <c r="F9" i="39"/>
  <c r="H12" i="38"/>
  <c r="F12" i="38"/>
  <c r="E12" i="38"/>
  <c r="D12" i="38"/>
  <c r="C12" i="38"/>
  <c r="B12" i="38"/>
  <c r="H8" i="37"/>
  <c r="G8" i="37"/>
  <c r="F8" i="37"/>
  <c r="B3" i="32"/>
  <c r="B2" i="32"/>
  <c r="C4" i="32"/>
  <c r="J4" i="31"/>
  <c r="F4" i="31"/>
  <c r="D4" i="32"/>
  <c r="B4" i="32"/>
</calcChain>
</file>

<file path=xl/sharedStrings.xml><?xml version="1.0" encoding="utf-8"?>
<sst xmlns="http://schemas.openxmlformats.org/spreadsheetml/2006/main" count="260" uniqueCount="142">
  <si>
    <t>Nombre de promus</t>
  </si>
  <si>
    <t>% femmes</t>
  </si>
  <si>
    <t>Age moyen</t>
  </si>
  <si>
    <t>Corps d'accès</t>
  </si>
  <si>
    <t>Professeurs des écoles</t>
  </si>
  <si>
    <t>PEPS</t>
  </si>
  <si>
    <t xml:space="preserve">Avancement au grade supérieur </t>
  </si>
  <si>
    <t>HC des professeurs des écoles</t>
  </si>
  <si>
    <t>HC des professeurs agrégés</t>
  </si>
  <si>
    <t>HC des professeurs certifiés</t>
  </si>
  <si>
    <t>HC des professeurs d'éducation physique et sportive</t>
  </si>
  <si>
    <t>HC des chargés d'enseignement d'EPS</t>
  </si>
  <si>
    <t>Classe exceptionnelle des chargés d'enseignement d'EPS</t>
  </si>
  <si>
    <t>Classe exceptionnelle des PEGC</t>
  </si>
  <si>
    <t xml:space="preserve">HC des conseillers principaux d'éducation </t>
  </si>
  <si>
    <t>Directeurs des centres d'information et d'orientation</t>
  </si>
  <si>
    <t>HC = Hors classe</t>
  </si>
  <si>
    <t xml:space="preserve">% de promus /promouvables </t>
  </si>
  <si>
    <t>Total</t>
  </si>
  <si>
    <t>Adjoints techniques des établissements d'enseignement P1</t>
  </si>
  <si>
    <t>Adjoints techniques des établissements d'enseignement P2</t>
  </si>
  <si>
    <t>Adjoints techniques des établissements d'enseignement C1</t>
  </si>
  <si>
    <r>
      <t>Médecins 1</t>
    </r>
    <r>
      <rPr>
        <vertAlign val="superscript"/>
        <sz val="8"/>
        <rFont val="Arial"/>
        <family val="2"/>
      </rPr>
      <t xml:space="preserve">re </t>
    </r>
    <r>
      <rPr>
        <sz val="8"/>
        <rFont val="Arial"/>
        <family val="2"/>
      </rPr>
      <t>classe</t>
    </r>
  </si>
  <si>
    <t>Infirmiers classe supérieure</t>
  </si>
  <si>
    <t>Attachés principaux</t>
  </si>
  <si>
    <t>Inspecteurs de l'éducation nationale (IEN)</t>
  </si>
  <si>
    <t>Inspecteurs acad.et insp. pédagogiques régionaux</t>
  </si>
  <si>
    <t>Hors classe des inspecteurs de l'éducation nationale</t>
  </si>
  <si>
    <t>Hors classe des inspecteurs IA-IPR</t>
  </si>
  <si>
    <t>HC des professeurs de lycée professionnel</t>
  </si>
  <si>
    <t xml:space="preserve">% de femmes parmi les promouvables  </t>
  </si>
  <si>
    <t>Age moyen des femmes promues</t>
  </si>
  <si>
    <t xml:space="preserve">Saenes classe exceptionnelle </t>
  </si>
  <si>
    <t>Saenes classe supérieure</t>
  </si>
  <si>
    <t>Adjaenes P1</t>
  </si>
  <si>
    <t>Adjaenes P2</t>
  </si>
  <si>
    <t>AAE</t>
  </si>
  <si>
    <t>Personnels de direction 2e classe (liste d'aptitude spécifique dir EREA et ERPD)</t>
  </si>
  <si>
    <t>Il n'y a plus de liste d'aptitude d'accès au corps des IA-IPR du fait de l'échelon spécial des IEN HORS CLASSE</t>
  </si>
  <si>
    <t xml:space="preserve">% de promus/promouvables </t>
  </si>
  <si>
    <t>Echelon spécial des inspecteurs de l'Education nationale</t>
  </si>
  <si>
    <t>Echelon spécial des inspecteurs IA-IPR</t>
  </si>
  <si>
    <t>CTSSAE</t>
  </si>
  <si>
    <t>Part des femmes 
(en %)</t>
  </si>
  <si>
    <t>Âge 
moyen</t>
  </si>
  <si>
    <t xml:space="preserve">% de promus / promouvables </t>
  </si>
  <si>
    <t>Part des femmes parmi les promouvables (en %)</t>
  </si>
  <si>
    <t>Âge moyen des femmes promues</t>
  </si>
  <si>
    <t>1 - Accès à l'échelon spécial : le taux (20%) s'applique aux effectifs du grade AAHC</t>
  </si>
  <si>
    <t>2 - Accès au grade AAHC : le taux (10%) s'applique aux effectifs du corps</t>
  </si>
  <si>
    <t>pas de recrutement en 2017</t>
  </si>
  <si>
    <t>nd : non disponible</t>
  </si>
  <si>
    <t>Indicateur parité</t>
  </si>
  <si>
    <t>Hors classe des personnels de direction</t>
  </si>
  <si>
    <t>Avancement aux grades supérieurs</t>
  </si>
  <si>
    <t>% de promus /promouvables (1)</t>
  </si>
  <si>
    <t>Classe exceptionnelle des professeurs des écoles</t>
  </si>
  <si>
    <t>sans objet</t>
  </si>
  <si>
    <t>Classe exceptionnelle des professeurs agrégés</t>
  </si>
  <si>
    <t>1583 *</t>
  </si>
  <si>
    <t>Classe exceptionnelle des professeurs certifiés</t>
  </si>
  <si>
    <t>5915 *</t>
  </si>
  <si>
    <t>Classe exceptionnelle des professeurs d'EPS</t>
  </si>
  <si>
    <t>755 *</t>
  </si>
  <si>
    <t>Classe exceptionnelle des professeurs de lycée professionnel</t>
  </si>
  <si>
    <t>1509 *</t>
  </si>
  <si>
    <t>Classe exceptionnelle des conseillers principaux d'éducation</t>
  </si>
  <si>
    <t>302 *</t>
  </si>
  <si>
    <t>HC des psychologues de l'éducation nationale</t>
  </si>
  <si>
    <t>Classe exceptionnelle des psychologues de l'éducation nationale</t>
  </si>
  <si>
    <t>186 *</t>
  </si>
  <si>
    <t>HC des professeurs d'enseignement général de collège</t>
  </si>
  <si>
    <t>SAENES</t>
  </si>
  <si>
    <t>Avancement au grade supérieur</t>
  </si>
  <si>
    <t>Echelon spécial attachés 
hors classe</t>
  </si>
  <si>
    <t>Attachés 
hors classe</t>
  </si>
  <si>
    <t>Adjaenes 1C</t>
  </si>
  <si>
    <r>
      <t>Personnels de direction 2</t>
    </r>
    <r>
      <rPr>
        <vertAlign val="superscript"/>
        <sz val="8"/>
        <rFont val="Arial"/>
        <family val="2"/>
      </rPr>
      <t>e</t>
    </r>
    <r>
      <rPr>
        <sz val="8"/>
        <rFont val="Arial"/>
        <family val="2"/>
      </rPr>
      <t xml:space="preserve"> classe</t>
    </r>
  </si>
  <si>
    <r>
      <t>Personnels de direction 1</t>
    </r>
    <r>
      <rPr>
        <vertAlign val="superscript"/>
        <sz val="8"/>
        <rFont val="Arial"/>
        <family val="2"/>
      </rPr>
      <t>re</t>
    </r>
    <r>
      <rPr>
        <sz val="8"/>
        <rFont val="Arial"/>
        <family val="2"/>
      </rPr>
      <t xml:space="preserve"> classe</t>
    </r>
  </si>
  <si>
    <t>Médecins hors classe</t>
  </si>
  <si>
    <t>Infirmiers 
hors classe</t>
  </si>
  <si>
    <t>Pour la classe exceptionnelle des corps des professeurs des écoles, des professeurs agrégés, des professeurs certifiés, des PEPS, des PLP, des CPE et psychologues de l'éducation nationale, par "promouvables", il faut entendre : candidats recevables au titre du vivier 1 et promouvables au titre du vivier 2, non recevables au titre du vivier 1.</t>
  </si>
  <si>
    <t>Postes</t>
  </si>
  <si>
    <t>Inscrits</t>
  </si>
  <si>
    <t>Présents</t>
  </si>
  <si>
    <t>Présents
Femmes 
en %</t>
  </si>
  <si>
    <t>présents/
postes</t>
  </si>
  <si>
    <t>Admis</t>
  </si>
  <si>
    <t>Admis
Femmes 
en %</t>
  </si>
  <si>
    <t>Taux de réussite 
admis/présents
en %</t>
  </si>
  <si>
    <t>Taux de couverture 
admis/postes
en %</t>
  </si>
  <si>
    <t>Attaché principal d'administration</t>
  </si>
  <si>
    <t>Homme</t>
  </si>
  <si>
    <t>Femme</t>
  </si>
  <si>
    <t>1.Pour les corps des professeurs des écoles, des professeurs agrégés, des professeurs certifiés, des PEPS, des PLP, des CPE et des psychologues de l'éducation nationale, le taux de promotion à la hors-classe est fixé par arrêté du 30 juin 2009 modifié.</t>
  </si>
  <si>
    <r>
      <t>1.Suite au PPCR et à la fusion des 2</t>
    </r>
    <r>
      <rPr>
        <vertAlign val="superscript"/>
        <sz val="8"/>
        <color indexed="8"/>
        <rFont val="Calibri"/>
        <family val="2"/>
      </rPr>
      <t>éme</t>
    </r>
    <r>
      <rPr>
        <sz val="8"/>
        <color indexed="8"/>
        <rFont val="Calibri"/>
        <family val="2"/>
      </rPr>
      <t xml:space="preserve"> classe et 1</t>
    </r>
    <r>
      <rPr>
        <vertAlign val="superscript"/>
        <sz val="8"/>
        <color indexed="8"/>
        <rFont val="Calibri"/>
        <family val="2"/>
      </rPr>
      <t>ère</t>
    </r>
    <r>
      <rPr>
        <sz val="8"/>
        <color indexed="8"/>
        <rFont val="Calibri"/>
        <family val="2"/>
      </rPr>
      <t xml:space="preserve"> classe en une classe unique les agents sont recrutés par LA à la classe normale</t>
    </r>
  </si>
  <si>
    <r>
      <t>Personnels de direction classe normale</t>
    </r>
    <r>
      <rPr>
        <vertAlign val="superscript"/>
        <sz val="8"/>
        <rFont val="Arial"/>
        <family val="2"/>
      </rPr>
      <t xml:space="preserve"> (1)</t>
    </r>
  </si>
  <si>
    <r>
      <t>Echelon spécial des personnels de direction</t>
    </r>
    <r>
      <rPr>
        <vertAlign val="superscript"/>
        <sz val="8"/>
        <rFont val="Arial"/>
        <family val="2"/>
      </rPr>
      <t>(1)</t>
    </r>
  </si>
  <si>
    <t>1. Décret n° 2017-955 du 10 mai 2017 créé un échelon spécial à compte du 1er septembre 2017</t>
  </si>
  <si>
    <r>
      <t xml:space="preserve">Agrégés </t>
    </r>
    <r>
      <rPr>
        <b/>
        <vertAlign val="superscript"/>
        <sz val="8"/>
        <rFont val="Arial"/>
        <family val="2"/>
      </rPr>
      <t>(1)</t>
    </r>
  </si>
  <si>
    <r>
      <t xml:space="preserve">Certifiés </t>
    </r>
    <r>
      <rPr>
        <b/>
        <vertAlign val="superscript"/>
        <sz val="8"/>
        <rFont val="Arial"/>
        <family val="2"/>
      </rPr>
      <t>(2)</t>
    </r>
  </si>
  <si>
    <r>
      <t xml:space="preserve">Professeurs de chaires supérieures </t>
    </r>
    <r>
      <rPr>
        <b/>
        <vertAlign val="superscript"/>
        <sz val="8"/>
        <rFont val="Arial"/>
        <family val="2"/>
      </rPr>
      <t>(3)</t>
    </r>
  </si>
  <si>
    <t>3.Pour les professeurs de chaires supérieures, le nombre de promouvables correspond au nombre d'agents remplissant les conditions statutaires.</t>
  </si>
  <si>
    <t>2.Pour les certifiés et les professeurs d'éducation physique et sportive (PEPS), le nombre de promouvables correspond ici au nombre de candidats ayant été proposés par les recteurs.</t>
  </si>
  <si>
    <t>1.Pour les agrégés, le nombre de promouvables correspond au nombre de candidats.</t>
  </si>
  <si>
    <t>Assistants sociaux principaux (Cat. B)</t>
  </si>
  <si>
    <r>
      <t xml:space="preserve">79 </t>
    </r>
    <r>
      <rPr>
        <sz val="6"/>
        <rFont val="Arial"/>
        <family val="2"/>
      </rPr>
      <t>(4)</t>
    </r>
  </si>
  <si>
    <t>4.Professeurs de chaires supérieures nommés au 1er septembre 2019</t>
  </si>
  <si>
    <t>Echelon spécial de la classe exceptionnelle des professeurs des écoles</t>
  </si>
  <si>
    <t>Echelon spécial de la classe exceptionnelle des professeurs certifiés</t>
  </si>
  <si>
    <t>Echelon spécial de la classe exceptionnelle des professeurs d'EPS</t>
  </si>
  <si>
    <t>Echelon spécial de la classe exceptionnelle des PLP</t>
  </si>
  <si>
    <t>Echelon spécial de la classe exceptionnelle des CPE</t>
  </si>
  <si>
    <t>Echelon spécial de la classe exceptionnelle des psychologues de l'éducation nationale</t>
  </si>
  <si>
    <t>Echelon spécial des professeurs de chaires supérieures</t>
  </si>
  <si>
    <t>* Les campagnes de promotion à la classe exceptionnelle se sont déroulées en 2018, à titre rétroactif.</t>
  </si>
  <si>
    <t>20% (1)</t>
  </si>
  <si>
    <t>10% (2)</t>
  </si>
  <si>
    <t>Nombre total de promus</t>
  </si>
  <si>
    <t>Nombre de femmes promues</t>
  </si>
  <si>
    <t xml:space="preserve">Agrégés </t>
  </si>
  <si>
    <t xml:space="preserve">Certifiés </t>
  </si>
  <si>
    <t>PLP</t>
  </si>
  <si>
    <t xml:space="preserve">Professeurs de chaires supérieures </t>
  </si>
  <si>
    <r>
      <t>Tableau 10.1 - Liste d’aptitude des enseignants du 1</t>
    </r>
    <r>
      <rPr>
        <b/>
        <vertAlign val="superscript"/>
        <sz val="10"/>
        <rFont val="Arial"/>
        <family val="2"/>
      </rPr>
      <t>er</t>
    </r>
    <r>
      <rPr>
        <b/>
        <sz val="10"/>
        <rFont val="Arial"/>
        <family val="2"/>
      </rPr>
      <t xml:space="preserve"> et du 2</t>
    </r>
    <r>
      <rPr>
        <b/>
        <vertAlign val="superscript"/>
        <sz val="10"/>
        <rFont val="Arial"/>
        <family val="2"/>
      </rPr>
      <t>nd</t>
    </r>
    <r>
      <rPr>
        <b/>
        <sz val="10"/>
        <rFont val="Arial"/>
        <family val="2"/>
      </rPr>
      <t xml:space="preserve"> degré public</t>
    </r>
  </si>
  <si>
    <r>
      <t>Tableau 10.2 - Avancement aux grades de la hors classe et de la classe exceptionnelle, et à l'échelon spécial de la classe exceptionnelle, des enseignants du 1</t>
    </r>
    <r>
      <rPr>
        <b/>
        <vertAlign val="superscript"/>
        <sz val="10"/>
        <rFont val="Arial"/>
        <family val="2"/>
      </rPr>
      <t>er</t>
    </r>
    <r>
      <rPr>
        <b/>
        <sz val="10"/>
        <rFont val="Arial"/>
        <family val="2"/>
      </rPr>
      <t xml:space="preserve"> et du 2</t>
    </r>
    <r>
      <rPr>
        <b/>
        <vertAlign val="superscript"/>
        <sz val="10"/>
        <rFont val="Arial"/>
        <family val="2"/>
      </rPr>
      <t>nd</t>
    </r>
    <r>
      <rPr>
        <b/>
        <sz val="10"/>
        <rFont val="Arial"/>
        <family val="2"/>
      </rPr>
      <t xml:space="preserve"> degrés publics, des conseillers principaux d'éducation et des psychologues de l'éducation nationale</t>
    </r>
  </si>
  <si>
    <t>Tableau 10.3 - Liste d’aptitude des personnels de direction et d’inspection</t>
  </si>
  <si>
    <t>Tableau 10.4 -Avancement aux grades supérieurs des personnels de direction et aux échelons spéciaux des IEN et des IA-IPR</t>
  </si>
  <si>
    <t>Tableau 10.5 - Liste d’aptitude des personnels administratifs et sociaux</t>
  </si>
  <si>
    <t>Tableau 10.6 - Avancement au grade supérieur des personnels administratifs</t>
  </si>
  <si>
    <t>Tableau 10.7 - Nombre de postes et de candidats à l'examen professionnel d'attaché principal d'administration en 2019</t>
  </si>
  <si>
    <t>Source : MENJS DGRH B2-1, B2-3</t>
  </si>
  <si>
    <t>Source : MENJS- DGRH E2-2, DGRH E2-3</t>
  </si>
  <si>
    <t>Source : MENJS - DGRH E2-2, DGRH E2-3</t>
  </si>
  <si>
    <t xml:space="preserve">Source : MENJS DGRH C1-1 et C2-1 </t>
  </si>
  <si>
    <t>Source : MENJS – DGRH D5</t>
  </si>
  <si>
    <t>Source : MENJS DAF D1</t>
  </si>
  <si>
    <t>Figure 10. 1</t>
  </si>
  <si>
    <t>Tableau 10.8 - Avancement au grade supérieur des personnels sociaux et de santé</t>
  </si>
  <si>
    <t>Tableau 10.9 - Avancement au grade supérieur des personnels techniques</t>
  </si>
  <si>
    <r>
      <t>Tableau 10.10 - Liste d’aptitude des enseignants du 1</t>
    </r>
    <r>
      <rPr>
        <b/>
        <vertAlign val="superscript"/>
        <sz val="10"/>
        <rFont val="Arial"/>
        <family val="2"/>
      </rPr>
      <t>er</t>
    </r>
    <r>
      <rPr>
        <b/>
        <sz val="10"/>
        <rFont val="Arial"/>
        <family val="2"/>
      </rPr>
      <t xml:space="preserve"> et du 2</t>
    </r>
    <r>
      <rPr>
        <b/>
        <vertAlign val="superscript"/>
        <sz val="10"/>
        <rFont val="Arial"/>
        <family val="2"/>
      </rPr>
      <t>nd</t>
    </r>
    <r>
      <rPr>
        <b/>
        <sz val="10"/>
        <rFont val="Arial"/>
        <family val="2"/>
      </rPr>
      <t xml:space="preserve"> degré privé</t>
    </r>
  </si>
  <si>
    <r>
      <t>Tableau 10.11 - Avancement aux grades de la hors classe et de la classe exceptionnelle des enseignants du 1</t>
    </r>
    <r>
      <rPr>
        <b/>
        <vertAlign val="superscript"/>
        <sz val="10"/>
        <rFont val="Arial"/>
        <family val="2"/>
      </rPr>
      <t>er</t>
    </r>
    <r>
      <rPr>
        <b/>
        <sz val="10"/>
        <rFont val="Arial"/>
        <family val="2"/>
      </rPr>
      <t xml:space="preserve"> et du 2</t>
    </r>
    <r>
      <rPr>
        <b/>
        <vertAlign val="superscript"/>
        <sz val="10"/>
        <rFont val="Arial"/>
        <family val="2"/>
      </rPr>
      <t>nd</t>
    </r>
    <r>
      <rPr>
        <b/>
        <sz val="10"/>
        <rFont val="Arial"/>
        <family val="2"/>
      </rPr>
      <t xml:space="preserve"> degré privé</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</si>
</sst>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
    <numFmt numFmtId="166" formatCode="0.0%"/>
    <numFmt numFmtId="167" formatCode="_-* #,##0.0\ _€_-;\-* #,##0.0\ _€_-;_-* &quot;-&quot;??\ _€_-;_-@_-"/>
    <numFmt numFmtId="168" formatCode="_-* #,##0\ _€_-;\-* #,##0\ _€_-;_-* &quot;-&quot;??\ _€_-;_-@_-"/>
  </numFmts>
  <fonts count="30" x14ac:knownFonts="1">
    <font>
      <sz val="10"/>
      <name val="Arial"/>
      <family val="2"/>
    </font>
    <font>
      <sz val="10"/>
      <name val="Arial"/>
      <family val="2"/>
    </font>
    <font>
      <b/>
      <sz val="10"/>
      <name val="Arial"/>
      <family val="2"/>
    </font>
    <font>
      <b/>
      <vertAlign val="superscript"/>
      <sz val="10"/>
      <name val="Arial"/>
      <family val="2"/>
    </font>
    <font>
      <b/>
      <sz val="8"/>
      <color indexed="9"/>
      <name val="Arial"/>
      <family val="2"/>
    </font>
    <font>
      <b/>
      <sz val="8"/>
      <name val="Arial"/>
      <family val="2"/>
    </font>
    <font>
      <sz val="8"/>
      <name val="Arial"/>
      <family val="2"/>
    </font>
    <font>
      <i/>
      <sz val="8"/>
      <name val="Arial"/>
      <family val="2"/>
    </font>
    <font>
      <vertAlign val="superscript"/>
      <sz val="8"/>
      <name val="Arial"/>
      <family val="2"/>
    </font>
    <font>
      <sz val="9"/>
      <name val="Arial"/>
      <family val="2"/>
    </font>
    <font>
      <vertAlign val="superscript"/>
      <sz val="8"/>
      <color indexed="8"/>
      <name val="Calibri"/>
      <family val="2"/>
    </font>
    <font>
      <sz val="8"/>
      <color indexed="8"/>
      <name val="Calibri"/>
      <family val="2"/>
    </font>
    <font>
      <b/>
      <vertAlign val="superscript"/>
      <sz val="8"/>
      <name val="Arial"/>
      <family val="2"/>
    </font>
    <font>
      <sz val="6"/>
      <name val="Arial"/>
      <family val="2"/>
    </font>
    <font>
      <sz val="11"/>
      <name val="Calibri"/>
      <family val="2"/>
    </font>
    <font>
      <sz val="11"/>
      <color theme="1"/>
      <name val="Calibri"/>
      <family val="2"/>
      <scheme val="minor"/>
    </font>
    <font>
      <sz val="10"/>
      <color theme="1"/>
      <name val="Arial"/>
      <family val="2"/>
    </font>
    <font>
      <b/>
      <i/>
      <sz val="12"/>
      <color rgb="FFFF0000"/>
      <name val="Arial"/>
      <family val="2"/>
    </font>
    <font>
      <b/>
      <sz val="8"/>
      <color theme="0"/>
      <name val="Arial"/>
      <family val="2"/>
    </font>
    <font>
      <sz val="8"/>
      <color theme="1"/>
      <name val="Calibri"/>
      <family val="2"/>
      <scheme val="minor"/>
    </font>
    <font>
      <sz val="8"/>
      <color rgb="FF231F20"/>
      <name val="Arial"/>
      <family val="2"/>
    </font>
    <font>
      <b/>
      <sz val="8"/>
      <color rgb="FF231F20"/>
      <name val="Arial"/>
      <family val="2"/>
    </font>
    <font>
      <b/>
      <sz val="9"/>
      <color theme="0"/>
      <name val="Arial"/>
      <family val="2"/>
    </font>
    <font>
      <sz val="9"/>
      <color theme="1"/>
      <name val="Arial"/>
      <family val="2"/>
    </font>
    <font>
      <sz val="11"/>
      <name val="Calibri"/>
      <family val="2"/>
      <scheme val="minor"/>
    </font>
    <font>
      <sz val="8"/>
      <color theme="1"/>
      <name val="Arial"/>
      <family val="2"/>
    </font>
    <font>
      <sz val="8"/>
      <color rgb="FFFF0000"/>
      <name val="Arial"/>
      <family val="2"/>
    </font>
    <font>
      <sz val="8"/>
      <color theme="0"/>
      <name val="Arial"/>
      <family val="2"/>
    </font>
    <font>
      <b/>
      <sz val="10"/>
      <color theme="1"/>
      <name val="Arial"/>
      <family val="2"/>
    </font>
    <font>
      <sz val="10"/>
      <color theme="0"/>
      <name val="Arial"/>
      <family val="2"/>
    </font>
  </fonts>
  <fills count="1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lightGray"/>
    </fill>
    <fill>
      <patternFill patternType="solid">
        <fgColor theme="0"/>
        <bgColor indexed="64"/>
      </patternFill>
    </fill>
    <fill>
      <patternFill patternType="solid">
        <fgColor rgb="FF33CC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tint="-0.249977111117893"/>
        <bgColor indexed="64"/>
      </patternFill>
    </fill>
    <fill>
      <patternFill patternType="lightGray">
        <bgColor theme="0"/>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s>
  <cellStyleXfs count="9">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5"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cellStyleXfs>
  <cellXfs count="309">
    <xf numFmtId="0" fontId="0" fillId="0" borderId="0" xfId="0"/>
    <xf numFmtId="0" fontId="2" fillId="0" borderId="0" xfId="0" applyFont="1" applyFill="1"/>
    <xf numFmtId="0" fontId="2" fillId="0" borderId="0" xfId="0" applyFont="1"/>
    <xf numFmtId="0" fontId="6" fillId="0" borderId="0" xfId="0" applyFont="1" applyAlignment="1">
      <alignment horizontal="right"/>
    </xf>
    <xf numFmtId="0" fontId="6" fillId="0" borderId="0" xfId="0" applyFont="1" applyBorder="1" applyAlignment="1">
      <alignment horizontal="right"/>
    </xf>
    <xf numFmtId="0" fontId="6" fillId="0" borderId="0" xfId="0" applyFont="1" applyBorder="1" applyAlignment="1">
      <alignment horizontal="center"/>
    </xf>
    <xf numFmtId="0" fontId="7" fillId="0" borderId="0" xfId="0" applyFont="1" applyFill="1" applyBorder="1"/>
    <xf numFmtId="0" fontId="6" fillId="0" borderId="0" xfId="0" applyFont="1"/>
    <xf numFmtId="0" fontId="0" fillId="5" borderId="0" xfId="0" applyFill="1"/>
    <xf numFmtId="0" fontId="0" fillId="0" borderId="0" xfId="0" applyBorder="1"/>
    <xf numFmtId="0" fontId="6" fillId="5" borderId="1" xfId="0" applyFont="1" applyFill="1" applyBorder="1" applyAlignment="1">
      <alignment horizontal="righ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6" fillId="0" borderId="1" xfId="0" applyFont="1" applyFill="1" applyBorder="1" applyAlignment="1">
      <alignment vertical="center" wrapText="1"/>
    </xf>
    <xf numFmtId="167" fontId="6" fillId="0" borderId="1" xfId="1" applyNumberFormat="1" applyFont="1" applyFill="1" applyBorder="1" applyAlignment="1">
      <alignment horizontal="right" vertical="center" wrapText="1"/>
    </xf>
    <xf numFmtId="165" fontId="6" fillId="0" borderId="1" xfId="0" applyNumberFormat="1" applyFont="1" applyFill="1" applyBorder="1" applyAlignment="1">
      <alignment vertical="center" wrapText="1"/>
    </xf>
    <xf numFmtId="165" fontId="0" fillId="0" borderId="0" xfId="0" applyNumberFormat="1"/>
    <xf numFmtId="0" fontId="15" fillId="0" borderId="0" xfId="4"/>
    <xf numFmtId="0" fontId="2" fillId="0" borderId="0" xfId="3" applyFont="1"/>
    <xf numFmtId="0" fontId="6" fillId="0" borderId="0" xfId="3" applyFont="1"/>
    <xf numFmtId="0" fontId="2" fillId="5" borderId="0" xfId="0" applyFont="1" applyFill="1"/>
    <xf numFmtId="0" fontId="6" fillId="5" borderId="0" xfId="0" applyFont="1" applyFill="1" applyAlignment="1">
      <alignment horizontal="right"/>
    </xf>
    <xf numFmtId="0" fontId="17" fillId="0" borderId="0" xfId="0" applyFont="1"/>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Fill="1" applyBorder="1" applyAlignment="1">
      <alignment horizontal="right" vertical="center"/>
    </xf>
    <xf numFmtId="0" fontId="5" fillId="0" borderId="1" xfId="0" applyFont="1" applyFill="1" applyBorder="1" applyAlignment="1">
      <alignment wrapText="1"/>
    </xf>
    <xf numFmtId="1" fontId="6" fillId="5" borderId="1" xfId="6" applyNumberFormat="1" applyFont="1" applyFill="1" applyBorder="1" applyAlignment="1">
      <alignment horizontal="right" vertical="center"/>
    </xf>
    <xf numFmtId="0" fontId="4" fillId="6" borderId="1" xfId="0" applyFont="1" applyFill="1" applyBorder="1" applyAlignment="1">
      <alignment horizontal="center" vertical="center" wrapText="1"/>
    </xf>
    <xf numFmtId="0" fontId="6" fillId="0" borderId="3" xfId="0" applyFont="1" applyFill="1" applyBorder="1" applyAlignment="1">
      <alignment horizontal="right"/>
    </xf>
    <xf numFmtId="0" fontId="6" fillId="0" borderId="4" xfId="0" applyFont="1" applyFill="1" applyBorder="1" applyAlignment="1">
      <alignment horizontal="right"/>
    </xf>
    <xf numFmtId="1" fontId="6" fillId="0" borderId="5" xfId="6" applyNumberFormat="1" applyFont="1" applyFill="1" applyBorder="1" applyAlignment="1">
      <alignment horizontal="right"/>
    </xf>
    <xf numFmtId="165" fontId="6" fillId="0" borderId="1" xfId="0" applyNumberFormat="1" applyFont="1" applyFill="1" applyBorder="1" applyAlignment="1">
      <alignment horizontal="right" vertical="center"/>
    </xf>
    <xf numFmtId="0" fontId="18" fillId="6" borderId="3" xfId="0" applyFont="1" applyFill="1" applyBorder="1" applyAlignment="1">
      <alignment horizontal="center" vertical="center" wrapText="1"/>
    </xf>
    <xf numFmtId="0" fontId="4" fillId="3" borderId="1" xfId="0" applyFont="1" applyFill="1" applyBorder="1" applyAlignment="1">
      <alignment horizontal="left" vertical="center" wrapText="1"/>
    </xf>
    <xf numFmtId="1" fontId="4" fillId="3" borderId="3" xfId="0" applyNumberFormat="1" applyFont="1" applyFill="1" applyBorder="1" applyAlignment="1">
      <alignment horizontal="center" vertical="center" wrapText="1"/>
    </xf>
    <xf numFmtId="0" fontId="9" fillId="0" borderId="1" xfId="0" applyFont="1" applyFill="1" applyBorder="1" applyAlignment="1">
      <alignment horizontal="right" vertical="center"/>
    </xf>
    <xf numFmtId="0" fontId="6" fillId="0" borderId="0" xfId="0" applyFont="1" applyFill="1" applyBorder="1"/>
    <xf numFmtId="0" fontId="5" fillId="0" borderId="0" xfId="0" applyFont="1" applyFill="1" applyBorder="1"/>
    <xf numFmtId="165" fontId="7" fillId="5" borderId="0" xfId="0" applyNumberFormat="1" applyFont="1" applyFill="1" applyAlignment="1">
      <alignment horizontal="left"/>
    </xf>
    <xf numFmtId="0" fontId="6" fillId="5" borderId="0" xfId="0" applyFont="1" applyFill="1"/>
    <xf numFmtId="43" fontId="0" fillId="0" borderId="0" xfId="0" applyNumberFormat="1"/>
    <xf numFmtId="0" fontId="5" fillId="5" borderId="0" xfId="0" applyFont="1" applyFill="1"/>
    <xf numFmtId="0" fontId="18" fillId="6" borderId="1" xfId="5" applyFont="1" applyFill="1" applyBorder="1" applyAlignment="1">
      <alignment horizontal="center" vertical="center" wrapText="1"/>
    </xf>
    <xf numFmtId="0" fontId="18" fillId="3" borderId="1" xfId="5" applyFont="1" applyFill="1" applyBorder="1" applyAlignment="1">
      <alignment horizontal="center" vertical="center" wrapText="1"/>
    </xf>
    <xf numFmtId="0" fontId="6" fillId="0" borderId="1" xfId="5" applyFont="1" applyBorder="1" applyAlignment="1">
      <alignment horizontal="left" vertical="center"/>
    </xf>
    <xf numFmtId="0" fontId="6" fillId="0" borderId="1" xfId="5" applyFont="1" applyBorder="1" applyAlignment="1">
      <alignment horizontal="center" vertical="center"/>
    </xf>
    <xf numFmtId="0" fontId="6" fillId="5" borderId="1" xfId="5" applyFont="1" applyFill="1" applyBorder="1" applyAlignment="1">
      <alignment horizontal="center" vertical="center"/>
    </xf>
    <xf numFmtId="0" fontId="6" fillId="0" borderId="1" xfId="5" applyFont="1" applyFill="1" applyBorder="1" applyAlignment="1">
      <alignment horizontal="center" vertical="center"/>
    </xf>
    <xf numFmtId="0" fontId="19" fillId="0" borderId="0" xfId="4" applyFont="1"/>
    <xf numFmtId="0" fontId="19" fillId="0" borderId="0" xfId="4" applyFont="1" applyAlignment="1"/>
    <xf numFmtId="0" fontId="6" fillId="0" borderId="1" xfId="3" applyFont="1" applyFill="1" applyBorder="1" applyAlignment="1">
      <alignment horizontal="right" vertical="center"/>
    </xf>
    <xf numFmtId="1" fontId="18" fillId="6" borderId="1" xfId="0" applyNumberFormat="1" applyFont="1" applyFill="1" applyBorder="1" applyAlignment="1">
      <alignment horizontal="center" vertical="center"/>
    </xf>
    <xf numFmtId="0" fontId="6" fillId="0" borderId="3" xfId="0" applyFont="1" applyBorder="1" applyAlignment="1">
      <alignment vertical="center"/>
    </xf>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1" fontId="6" fillId="0" borderId="1" xfId="0" applyNumberFormat="1" applyFont="1" applyBorder="1" applyAlignment="1">
      <alignment horizontal="center"/>
    </xf>
    <xf numFmtId="0" fontId="20" fillId="5" borderId="1" xfId="0" applyFont="1" applyFill="1" applyBorder="1" applyAlignment="1">
      <alignment horizontal="center" vertical="center" wrapText="1"/>
    </xf>
    <xf numFmtId="167" fontId="20" fillId="5" borderId="1" xfId="1" applyNumberFormat="1" applyFont="1" applyFill="1" applyBorder="1" applyAlignment="1">
      <alignment horizontal="center" vertical="center" wrapText="1"/>
    </xf>
    <xf numFmtId="165" fontId="20" fillId="5" borderId="1" xfId="0" applyNumberFormat="1" applyFont="1" applyFill="1" applyBorder="1" applyAlignment="1">
      <alignment horizontal="center" vertical="center" wrapText="1"/>
    </xf>
    <xf numFmtId="165" fontId="20" fillId="5" borderId="1" xfId="6" applyNumberFormat="1" applyFont="1" applyFill="1" applyBorder="1" applyAlignment="1">
      <alignment horizontal="center" vertical="center" wrapText="1"/>
    </xf>
    <xf numFmtId="1" fontId="6" fillId="0" borderId="1" xfId="0" applyNumberFormat="1" applyFont="1" applyBorder="1" applyAlignment="1">
      <alignment horizontal="center" vertical="center"/>
    </xf>
    <xf numFmtId="0" fontId="21" fillId="0" borderId="1" xfId="0" applyFont="1" applyFill="1" applyBorder="1" applyAlignment="1">
      <alignment horizontal="center" vertical="center" wrapText="1"/>
    </xf>
    <xf numFmtId="167" fontId="21" fillId="0" borderId="1" xfId="1" applyNumberFormat="1" applyFont="1" applyFill="1" applyBorder="1" applyAlignment="1">
      <alignment horizontal="center" vertical="center" wrapText="1"/>
    </xf>
    <xf numFmtId="165" fontId="21" fillId="0" borderId="1" xfId="0" applyNumberFormat="1" applyFont="1" applyFill="1" applyBorder="1" applyAlignment="1">
      <alignment horizontal="center" vertical="center" wrapText="1"/>
    </xf>
    <xf numFmtId="165" fontId="21" fillId="0" borderId="1" xfId="6" applyNumberFormat="1" applyFont="1" applyFill="1" applyBorder="1" applyAlignment="1">
      <alignment horizontal="center" vertical="center" wrapText="1"/>
    </xf>
    <xf numFmtId="43" fontId="6" fillId="0" borderId="0" xfId="0" applyNumberFormat="1" applyFont="1"/>
    <xf numFmtId="1" fontId="4" fillId="3" borderId="6"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20" fillId="5" borderId="1" xfId="0" applyFont="1" applyFill="1" applyBorder="1" applyAlignment="1">
      <alignment vertical="center" wrapText="1"/>
    </xf>
    <xf numFmtId="165" fontId="20" fillId="5" borderId="1" xfId="0" applyNumberFormat="1" applyFont="1" applyFill="1" applyBorder="1" applyAlignment="1">
      <alignment vertical="center" wrapText="1"/>
    </xf>
    <xf numFmtId="0" fontId="6" fillId="0" borderId="1" xfId="0" applyFont="1" applyFill="1" applyBorder="1" applyAlignment="1">
      <alignment horizontal="left" vertical="center" wrapText="1"/>
    </xf>
    <xf numFmtId="3" fontId="20" fillId="5" borderId="1" xfId="0" applyNumberFormat="1" applyFont="1" applyFill="1" applyBorder="1" applyAlignment="1">
      <alignment vertical="center" wrapText="1"/>
    </xf>
    <xf numFmtId="0" fontId="5" fillId="7" borderId="1" xfId="0" applyFont="1" applyFill="1" applyBorder="1" applyAlignment="1">
      <alignment horizontal="left" vertical="center" wrapText="1"/>
    </xf>
    <xf numFmtId="3" fontId="5" fillId="7" borderId="1" xfId="0" applyNumberFormat="1" applyFont="1" applyFill="1" applyBorder="1" applyAlignment="1">
      <alignment horizontal="right" vertical="center" wrapText="1"/>
    </xf>
    <xf numFmtId="3" fontId="21" fillId="7" borderId="1" xfId="0" applyNumberFormat="1" applyFont="1" applyFill="1" applyBorder="1" applyAlignment="1">
      <alignment vertical="center" wrapText="1"/>
    </xf>
    <xf numFmtId="165" fontId="21" fillId="7" borderId="1" xfId="0" applyNumberFormat="1" applyFont="1" applyFill="1" applyBorder="1" applyAlignment="1">
      <alignment vertical="center" wrapText="1"/>
    </xf>
    <xf numFmtId="165" fontId="21" fillId="7" borderId="1" xfId="1" applyNumberFormat="1" applyFont="1" applyFill="1" applyBorder="1" applyAlignment="1">
      <alignment horizontal="right" vertical="center" wrapText="1"/>
    </xf>
    <xf numFmtId="9" fontId="6" fillId="5" borderId="0" xfId="6" applyFont="1" applyFill="1"/>
    <xf numFmtId="0" fontId="4" fillId="8" borderId="1" xfId="0" applyFont="1" applyFill="1" applyBorder="1" applyAlignment="1">
      <alignment horizontal="right" vertical="center" wrapText="1"/>
    </xf>
    <xf numFmtId="0" fontId="6" fillId="5" borderId="1" xfId="0" applyFont="1" applyFill="1" applyBorder="1" applyAlignment="1">
      <alignment horizontal="right" vertical="center" wrapText="1"/>
    </xf>
    <xf numFmtId="3" fontId="6" fillId="5" borderId="1" xfId="0" applyNumberFormat="1" applyFont="1" applyFill="1" applyBorder="1" applyAlignment="1">
      <alignment horizontal="right" vertical="center" wrapText="1"/>
    </xf>
    <xf numFmtId="3" fontId="6" fillId="0" borderId="1" xfId="0" applyNumberFormat="1" applyFont="1" applyBorder="1" applyAlignment="1">
      <alignment horizontal="right" vertical="center" wrapText="1"/>
    </xf>
    <xf numFmtId="3" fontId="6" fillId="5" borderId="1" xfId="0" applyNumberFormat="1" applyFont="1" applyFill="1" applyBorder="1" applyAlignment="1">
      <alignment horizontal="right" vertical="center"/>
    </xf>
    <xf numFmtId="168" fontId="1" fillId="5" borderId="0" xfId="1" applyNumberFormat="1" applyFont="1" applyFill="1"/>
    <xf numFmtId="0" fontId="6" fillId="2" borderId="7" xfId="0" applyFont="1" applyFill="1" applyBorder="1" applyAlignment="1">
      <alignment horizontal="left" vertical="center" wrapText="1"/>
    </xf>
    <xf numFmtId="165" fontId="6" fillId="5" borderId="0" xfId="0" applyNumberFormat="1" applyFont="1" applyFill="1"/>
    <xf numFmtId="0" fontId="1" fillId="0" borderId="0" xfId="3"/>
    <xf numFmtId="0" fontId="1" fillId="0" borderId="0" xfId="3" applyAlignment="1">
      <alignment horizontal="center"/>
    </xf>
    <xf numFmtId="165" fontId="1" fillId="0" borderId="0" xfId="3" applyNumberFormat="1"/>
    <xf numFmtId="1" fontId="1" fillId="0" borderId="0" xfId="3" applyNumberFormat="1"/>
    <xf numFmtId="0" fontId="22" fillId="9" borderId="0" xfId="0" applyFont="1" applyFill="1" applyAlignment="1">
      <alignment wrapText="1"/>
    </xf>
    <xf numFmtId="166" fontId="20" fillId="0" borderId="1" xfId="6" applyNumberFormat="1" applyFont="1" applyFill="1" applyBorder="1" applyAlignment="1">
      <alignment horizontal="center" vertical="center" wrapText="1"/>
    </xf>
    <xf numFmtId="166" fontId="21" fillId="0" borderId="1" xfId="6" applyNumberFormat="1" applyFont="1" applyFill="1" applyBorder="1" applyAlignment="1">
      <alignment horizontal="center" vertical="center" wrapText="1"/>
    </xf>
    <xf numFmtId="3" fontId="6" fillId="10" borderId="1" xfId="0" applyNumberFormat="1" applyFont="1" applyFill="1" applyBorder="1" applyAlignment="1">
      <alignment horizontal="right" vertical="center"/>
    </xf>
    <xf numFmtId="0" fontId="20" fillId="10" borderId="1" xfId="0" applyFont="1" applyFill="1" applyBorder="1" applyAlignment="1">
      <alignment vertical="center" wrapText="1"/>
    </xf>
    <xf numFmtId="165" fontId="20" fillId="10" borderId="1" xfId="0" applyNumberFormat="1" applyFont="1" applyFill="1" applyBorder="1" applyAlignment="1">
      <alignment vertical="center" wrapText="1"/>
    </xf>
    <xf numFmtId="0" fontId="23" fillId="0" borderId="1" xfId="3" applyFont="1" applyBorder="1" applyAlignment="1">
      <alignment vertical="center"/>
    </xf>
    <xf numFmtId="0" fontId="23" fillId="0" borderId="1" xfId="3" applyFont="1" applyBorder="1" applyAlignment="1">
      <alignment horizontal="center" vertical="center" wrapText="1"/>
    </xf>
    <xf numFmtId="0" fontId="1" fillId="0" borderId="1" xfId="3" applyBorder="1" applyAlignment="1">
      <alignment vertical="center"/>
    </xf>
    <xf numFmtId="0" fontId="4" fillId="3" borderId="3"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0" xfId="0" applyFont="1" applyAlignment="1">
      <alignment horizontal="left"/>
    </xf>
    <xf numFmtId="0" fontId="18" fillId="6" borderId="3" xfId="5" applyFont="1" applyFill="1" applyBorder="1" applyAlignment="1">
      <alignment horizontal="center" vertical="center"/>
    </xf>
    <xf numFmtId="0" fontId="18" fillId="6" borderId="3" xfId="5"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0" borderId="9" xfId="0" applyFont="1" applyFill="1" applyBorder="1" applyAlignment="1">
      <alignment vertical="center"/>
    </xf>
    <xf numFmtId="3" fontId="6" fillId="0" borderId="9" xfId="0" applyNumberFormat="1" applyFont="1" applyFill="1" applyBorder="1" applyAlignment="1">
      <alignment horizontal="right" vertical="center"/>
    </xf>
    <xf numFmtId="1" fontId="6" fillId="5" borderId="9" xfId="0" applyNumberFormat="1" applyFont="1" applyFill="1" applyBorder="1" applyAlignment="1">
      <alignment horizontal="righ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5" fillId="0" borderId="11" xfId="0" applyFont="1" applyFill="1" applyBorder="1" applyAlignment="1">
      <alignment vertical="center"/>
    </xf>
    <xf numFmtId="0" fontId="6" fillId="0" borderId="11" xfId="0" applyFont="1" applyFill="1" applyBorder="1" applyAlignment="1">
      <alignment horizontal="right" vertical="center"/>
    </xf>
    <xf numFmtId="1" fontId="6" fillId="5" borderId="11" xfId="0" applyNumberFormat="1" applyFont="1" applyFill="1" applyBorder="1" applyAlignment="1">
      <alignment horizontal="right" vertical="center"/>
    </xf>
    <xf numFmtId="0" fontId="6" fillId="5" borderId="11" xfId="0" applyFont="1" applyFill="1" applyBorder="1" applyAlignment="1">
      <alignment horizontal="right" vertical="center"/>
    </xf>
    <xf numFmtId="165" fontId="6" fillId="0" borderId="11" xfId="0" applyNumberFormat="1" applyFont="1" applyFill="1" applyBorder="1" applyAlignment="1">
      <alignment horizontal="right" vertical="center"/>
    </xf>
    <xf numFmtId="0" fontId="5" fillId="0" borderId="12" xfId="0" applyFont="1" applyFill="1" applyBorder="1" applyAlignment="1">
      <alignment vertical="center"/>
    </xf>
    <xf numFmtId="0" fontId="6" fillId="0" borderId="12" xfId="0" applyFont="1" applyFill="1" applyBorder="1" applyAlignment="1">
      <alignment horizontal="right" vertical="center"/>
    </xf>
    <xf numFmtId="0" fontId="6" fillId="0" borderId="9" xfId="0" applyFont="1" applyFill="1" applyBorder="1" applyAlignment="1">
      <alignment horizontal="right" vertical="center"/>
    </xf>
    <xf numFmtId="165" fontId="6" fillId="0" borderId="9" xfId="0" applyNumberFormat="1" applyFont="1" applyFill="1" applyBorder="1" applyAlignment="1">
      <alignment horizontal="right" vertical="center"/>
    </xf>
    <xf numFmtId="1" fontId="6" fillId="5" borderId="11" xfId="6" applyNumberFormat="1" applyFont="1" applyFill="1" applyBorder="1" applyAlignment="1">
      <alignment horizontal="right" vertical="center"/>
    </xf>
    <xf numFmtId="165" fontId="6" fillId="0" borderId="1" xfId="6" applyNumberFormat="1" applyFont="1" applyFill="1" applyBorder="1" applyAlignment="1">
      <alignment horizontal="right" vertical="center"/>
    </xf>
    <xf numFmtId="9" fontId="0" fillId="0" borderId="0" xfId="6" applyFont="1"/>
    <xf numFmtId="10" fontId="0" fillId="0" borderId="0" xfId="6" applyNumberFormat="1" applyFont="1"/>
    <xf numFmtId="0" fontId="0" fillId="0" borderId="0" xfId="0" applyFont="1"/>
    <xf numFmtId="0" fontId="6" fillId="2" borderId="1" xfId="0" applyFont="1" applyFill="1" applyBorder="1" applyAlignment="1">
      <alignment horizontal="left" vertical="center"/>
    </xf>
    <xf numFmtId="0" fontId="6" fillId="8" borderId="1" xfId="0" applyFont="1" applyFill="1" applyBorder="1" applyAlignment="1">
      <alignment horizontal="right" vertical="center"/>
    </xf>
    <xf numFmtId="0" fontId="6" fillId="8" borderId="1" xfId="0" applyFont="1" applyFill="1" applyBorder="1" applyAlignment="1">
      <alignment vertical="center"/>
    </xf>
    <xf numFmtId="0" fontId="6" fillId="5" borderId="1" xfId="0" applyFont="1" applyFill="1" applyBorder="1" applyAlignment="1">
      <alignment vertical="center"/>
    </xf>
    <xf numFmtId="0" fontId="5" fillId="7" borderId="6" xfId="0" applyFont="1" applyFill="1" applyBorder="1" applyAlignment="1">
      <alignment horizontal="left" vertical="center"/>
    </xf>
    <xf numFmtId="0" fontId="5" fillId="7" borderId="8" xfId="0" applyFont="1" applyFill="1" applyBorder="1" applyAlignment="1">
      <alignment horizontal="right" vertical="center"/>
    </xf>
    <xf numFmtId="0" fontId="5" fillId="7" borderId="8" xfId="0" applyFont="1" applyFill="1" applyBorder="1" applyAlignment="1">
      <alignment vertical="center"/>
    </xf>
    <xf numFmtId="1" fontId="5" fillId="7" borderId="8" xfId="6" applyNumberFormat="1" applyFont="1" applyFill="1" applyBorder="1" applyAlignment="1">
      <alignment horizontal="right" vertical="center"/>
    </xf>
    <xf numFmtId="165" fontId="5" fillId="7" borderId="8" xfId="6" applyNumberFormat="1" applyFont="1" applyFill="1" applyBorder="1" applyAlignment="1">
      <alignment vertical="center"/>
    </xf>
    <xf numFmtId="165" fontId="5" fillId="7" borderId="8" xfId="0" applyNumberFormat="1" applyFont="1" applyFill="1" applyBorder="1" applyAlignment="1">
      <alignment vertical="center"/>
    </xf>
    <xf numFmtId="165" fontId="5" fillId="7" borderId="8" xfId="0" applyNumberFormat="1" applyFont="1" applyFill="1" applyBorder="1" applyAlignment="1">
      <alignment horizontal="right" vertical="center"/>
    </xf>
    <xf numFmtId="165" fontId="5" fillId="7" borderId="8" xfId="6" applyNumberFormat="1" applyFont="1" applyFill="1" applyBorder="1" applyAlignment="1">
      <alignment horizontal="right" vertical="center"/>
    </xf>
    <xf numFmtId="0" fontId="6" fillId="0" borderId="1" xfId="0" applyFont="1" applyBorder="1" applyAlignment="1">
      <alignment horizontal="right" vertical="center"/>
    </xf>
    <xf numFmtId="0" fontId="6" fillId="0" borderId="1" xfId="0" applyFont="1" applyFill="1" applyBorder="1" applyAlignment="1">
      <alignment vertical="center"/>
    </xf>
    <xf numFmtId="165" fontId="6" fillId="0" borderId="1" xfId="0" applyNumberFormat="1" applyFont="1" applyFill="1" applyBorder="1" applyAlignment="1">
      <alignment vertical="center"/>
    </xf>
    <xf numFmtId="165" fontId="6" fillId="0" borderId="9" xfId="0" applyNumberFormat="1" applyFont="1" applyFill="1" applyBorder="1" applyAlignment="1">
      <alignment vertical="center"/>
    </xf>
    <xf numFmtId="0" fontId="6" fillId="0" borderId="1" xfId="0" applyFont="1" applyBorder="1" applyAlignment="1">
      <alignment vertical="center"/>
    </xf>
    <xf numFmtId="3" fontId="6" fillId="5" borderId="1" xfId="0" applyNumberFormat="1" applyFont="1" applyFill="1" applyBorder="1" applyAlignment="1">
      <alignment vertical="center"/>
    </xf>
    <xf numFmtId="0" fontId="5" fillId="0" borderId="3" xfId="0" applyFont="1" applyFill="1" applyBorder="1" applyAlignment="1">
      <alignment horizontal="left" vertical="center"/>
    </xf>
    <xf numFmtId="0" fontId="5" fillId="0" borderId="1" xfId="0" applyFont="1" applyFill="1" applyBorder="1" applyAlignment="1">
      <alignment horizontal="right" vertical="center"/>
    </xf>
    <xf numFmtId="3" fontId="5" fillId="0" borderId="1" xfId="0" applyNumberFormat="1" applyFont="1" applyFill="1" applyBorder="1" applyAlignment="1">
      <alignment horizontal="right" vertical="center"/>
    </xf>
    <xf numFmtId="165" fontId="5" fillId="0" borderId="1" xfId="6" applyNumberFormat="1" applyFont="1" applyFill="1" applyBorder="1" applyAlignment="1">
      <alignment horizontal="right" vertical="center"/>
    </xf>
    <xf numFmtId="164" fontId="5" fillId="0" borderId="1" xfId="0" applyNumberFormat="1" applyFont="1" applyFill="1" applyBorder="1" applyAlignment="1">
      <alignment horizontal="right" vertical="center"/>
    </xf>
    <xf numFmtId="165" fontId="5" fillId="0" borderId="1" xfId="0" applyNumberFormat="1" applyFont="1" applyFill="1" applyBorder="1" applyAlignment="1">
      <alignment horizontal="right" vertical="center"/>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1" fillId="0" borderId="1" xfId="3" applyFont="1" applyBorder="1" applyAlignment="1">
      <alignment vertical="center"/>
    </xf>
    <xf numFmtId="2" fontId="1" fillId="0" borderId="1" xfId="3" applyNumberFormat="1" applyFont="1" applyBorder="1" applyAlignment="1">
      <alignment vertical="center"/>
    </xf>
    <xf numFmtId="2" fontId="1" fillId="0" borderId="1" xfId="8" applyNumberFormat="1" applyFont="1" applyBorder="1" applyAlignment="1">
      <alignment vertical="center"/>
    </xf>
    <xf numFmtId="0" fontId="9" fillId="0" borderId="1" xfId="3" applyFont="1" applyBorder="1" applyAlignment="1">
      <alignment horizontal="center" wrapText="1"/>
    </xf>
    <xf numFmtId="0" fontId="1" fillId="0" borderId="0" xfId="0" applyFont="1"/>
    <xf numFmtId="0" fontId="23" fillId="0" borderId="1" xfId="3" applyFont="1" applyFill="1" applyBorder="1" applyAlignment="1">
      <alignment vertical="center"/>
    </xf>
    <xf numFmtId="0" fontId="1" fillId="0" borderId="1" xfId="3" applyFill="1" applyBorder="1" applyAlignment="1">
      <alignment vertical="center"/>
    </xf>
    <xf numFmtId="0" fontId="1" fillId="0" borderId="1" xfId="3" applyFont="1" applyBorder="1" applyAlignment="1">
      <alignment horizontal="center" vertical="center"/>
    </xf>
    <xf numFmtId="0" fontId="1" fillId="0" borderId="1" xfId="3" applyFont="1" applyBorder="1" applyAlignment="1">
      <alignment horizontal="center" vertical="center" wrapText="1"/>
    </xf>
    <xf numFmtId="0" fontId="5" fillId="0" borderId="1" xfId="0" applyFont="1" applyFill="1" applyBorder="1" applyAlignment="1">
      <alignment horizontal="left" vertical="center"/>
    </xf>
    <xf numFmtId="3" fontId="6" fillId="0" borderId="1" xfId="0" applyNumberFormat="1" applyFont="1" applyBorder="1" applyAlignment="1">
      <alignment horizontal="right" vertical="center"/>
    </xf>
    <xf numFmtId="3" fontId="6" fillId="0" borderId="3" xfId="0" applyNumberFormat="1" applyFont="1" applyBorder="1" applyAlignment="1">
      <alignment horizontal="right" vertical="center"/>
    </xf>
    <xf numFmtId="0" fontId="6" fillId="0" borderId="3" xfId="0" applyFont="1" applyFill="1" applyBorder="1" applyAlignment="1">
      <alignment horizontal="right" vertical="center"/>
    </xf>
    <xf numFmtId="0" fontId="0" fillId="0" borderId="0" xfId="0" applyAlignment="1">
      <alignment vertical="center"/>
    </xf>
    <xf numFmtId="0" fontId="6" fillId="0" borderId="1" xfId="0" applyFont="1" applyBorder="1" applyAlignment="1">
      <alignment horizontal="left" vertical="center"/>
    </xf>
    <xf numFmtId="3" fontId="6" fillId="0" borderId="1" xfId="0" applyNumberFormat="1" applyFont="1" applyFill="1" applyBorder="1" applyAlignment="1">
      <alignment horizontal="right" vertical="center"/>
    </xf>
    <xf numFmtId="3" fontId="6" fillId="0" borderId="1" xfId="0" applyNumberFormat="1" applyFont="1" applyFill="1" applyBorder="1" applyAlignment="1">
      <alignment vertical="center"/>
    </xf>
    <xf numFmtId="166" fontId="0" fillId="0" borderId="0" xfId="6" applyNumberFormat="1" applyFont="1" applyAlignment="1">
      <alignment vertical="center"/>
    </xf>
    <xf numFmtId="1" fontId="0" fillId="0" borderId="0" xfId="0" applyNumberFormat="1" applyFill="1" applyBorder="1" applyAlignment="1">
      <alignment vertical="center"/>
    </xf>
    <xf numFmtId="3" fontId="6" fillId="5" borderId="1" xfId="6" applyNumberFormat="1" applyFont="1" applyFill="1" applyBorder="1" applyAlignment="1">
      <alignment horizontal="right" vertical="center"/>
    </xf>
    <xf numFmtId="1" fontId="0" fillId="0" borderId="0" xfId="0" applyNumberFormat="1" applyAlignment="1">
      <alignment vertical="center"/>
    </xf>
    <xf numFmtId="0" fontId="0" fillId="0" borderId="0" xfId="0" applyFill="1" applyBorder="1" applyAlignment="1">
      <alignment horizontal="center" vertical="center"/>
    </xf>
    <xf numFmtId="0" fontId="6" fillId="0" borderId="1" xfId="0" applyFont="1" applyBorder="1" applyAlignment="1">
      <alignment horizontal="left" vertical="center" wrapText="1"/>
    </xf>
    <xf numFmtId="166" fontId="0" fillId="0" borderId="0" xfId="6" applyNumberFormat="1" applyFont="1" applyFill="1" applyBorder="1" applyAlignment="1">
      <alignment horizontal="center" vertical="center"/>
    </xf>
    <xf numFmtId="1" fontId="0" fillId="0" borderId="0" xfId="0" applyNumberFormat="1" applyFill="1" applyAlignment="1">
      <alignment vertical="center"/>
    </xf>
    <xf numFmtId="168" fontId="5" fillId="0" borderId="1" xfId="1" applyNumberFormat="1" applyFont="1" applyFill="1" applyBorder="1" applyAlignment="1">
      <alignment horizontal="right" vertical="center"/>
    </xf>
    <xf numFmtId="9" fontId="15" fillId="0" borderId="0" xfId="6" applyFont="1"/>
    <xf numFmtId="0" fontId="6" fillId="0" borderId="1" xfId="3" applyFont="1" applyFill="1" applyBorder="1" applyAlignment="1">
      <alignment vertical="center"/>
    </xf>
    <xf numFmtId="0" fontId="24" fillId="0" borderId="0" xfId="4" applyFont="1" applyAlignment="1">
      <alignment vertical="center"/>
    </xf>
    <xf numFmtId="0" fontId="15" fillId="0" borderId="0" xfId="4" applyAlignment="1">
      <alignment vertical="center"/>
    </xf>
    <xf numFmtId="0" fontId="6" fillId="4" borderId="1" xfId="3" applyFont="1" applyFill="1" applyBorder="1" applyAlignment="1">
      <alignment horizontal="right" vertical="center"/>
    </xf>
    <xf numFmtId="0" fontId="25" fillId="0" borderId="0" xfId="4" applyFont="1" applyAlignment="1">
      <alignment vertical="center"/>
    </xf>
    <xf numFmtId="0" fontId="19" fillId="0" borderId="0" xfId="4" applyFont="1" applyAlignment="1">
      <alignment vertical="center"/>
    </xf>
    <xf numFmtId="165" fontId="6" fillId="0" borderId="1" xfId="3" applyNumberFormat="1" applyFont="1" applyFill="1" applyBorder="1" applyAlignment="1">
      <alignment horizontal="right" vertical="center"/>
    </xf>
    <xf numFmtId="165" fontId="6" fillId="4" borderId="1" xfId="3" applyNumberFormat="1" applyFont="1" applyFill="1" applyBorder="1" applyAlignment="1">
      <alignment horizontal="right" vertical="center"/>
    </xf>
    <xf numFmtId="0" fontId="6" fillId="0" borderId="1" xfId="5" applyFont="1" applyBorder="1" applyAlignment="1">
      <alignment vertical="center"/>
    </xf>
    <xf numFmtId="0" fontId="6" fillId="0" borderId="1" xfId="5" applyFont="1" applyBorder="1" applyAlignment="1">
      <alignment horizontal="right" vertical="center"/>
    </xf>
    <xf numFmtId="0" fontId="6" fillId="5" borderId="1" xfId="5" applyFont="1" applyFill="1" applyBorder="1" applyAlignment="1">
      <alignment vertical="center"/>
    </xf>
    <xf numFmtId="0" fontId="6" fillId="0" borderId="1" xfId="5" applyFont="1" applyFill="1" applyBorder="1" applyAlignment="1">
      <alignment horizontal="right" vertical="center"/>
    </xf>
    <xf numFmtId="0" fontId="6" fillId="5" borderId="1" xfId="5" applyFont="1" applyFill="1" applyBorder="1" applyAlignment="1">
      <alignment horizontal="right" vertical="center"/>
    </xf>
    <xf numFmtId="0" fontId="6" fillId="11" borderId="1" xfId="5" applyFont="1" applyFill="1" applyBorder="1" applyAlignment="1">
      <alignment horizontal="right" vertical="center"/>
    </xf>
    <xf numFmtId="165" fontId="6" fillId="11" borderId="1" xfId="5" applyNumberFormat="1" applyFont="1" applyFill="1" applyBorder="1" applyAlignment="1">
      <alignment horizontal="right" vertical="center"/>
    </xf>
    <xf numFmtId="165" fontId="6" fillId="11" borderId="1" xfId="5" applyNumberFormat="1" applyFont="1" applyFill="1" applyBorder="1" applyAlignment="1">
      <alignment vertical="center"/>
    </xf>
    <xf numFmtId="165" fontId="6" fillId="5" borderId="1" xfId="5" applyNumberFormat="1" applyFont="1" applyFill="1" applyBorder="1" applyAlignment="1">
      <alignment horizontal="right" vertical="center"/>
    </xf>
    <xf numFmtId="165" fontId="6" fillId="5" borderId="1" xfId="5" applyNumberFormat="1" applyFont="1" applyFill="1" applyBorder="1" applyAlignment="1">
      <alignment vertical="center"/>
    </xf>
    <xf numFmtId="0" fontId="6" fillId="0" borderId="1" xfId="5" applyFont="1" applyBorder="1" applyAlignment="1">
      <alignment vertical="center" wrapText="1"/>
    </xf>
    <xf numFmtId="0" fontId="6" fillId="0" borderId="1" xfId="5" applyFont="1" applyFill="1" applyBorder="1" applyAlignment="1">
      <alignment horizontal="right" vertical="center" wrapText="1"/>
    </xf>
    <xf numFmtId="165" fontId="6" fillId="0" borderId="1" xfId="5" applyNumberFormat="1" applyFont="1" applyFill="1" applyBorder="1" applyAlignment="1">
      <alignment horizontal="right" vertical="center" wrapText="1"/>
    </xf>
    <xf numFmtId="165" fontId="6" fillId="0" borderId="1" xfId="5" applyNumberFormat="1" applyFont="1" applyFill="1" applyBorder="1" applyAlignment="1">
      <alignment vertical="center" wrapText="1"/>
    </xf>
    <xf numFmtId="0" fontId="6" fillId="0" borderId="1" xfId="5" applyFont="1" applyFill="1" applyBorder="1" applyAlignment="1">
      <alignment vertical="center" wrapText="1"/>
    </xf>
    <xf numFmtId="0" fontId="25" fillId="5" borderId="1" xfId="5" applyFont="1" applyFill="1" applyBorder="1" applyAlignment="1">
      <alignment vertical="center"/>
    </xf>
    <xf numFmtId="166" fontId="0" fillId="0" borderId="0" xfId="6" applyNumberFormat="1" applyFont="1"/>
    <xf numFmtId="1" fontId="20" fillId="0" borderId="1" xfId="0" applyNumberFormat="1" applyFont="1" applyFill="1" applyBorder="1" applyAlignment="1">
      <alignment horizontal="center" vertical="center" wrapText="1"/>
    </xf>
    <xf numFmtId="165" fontId="26" fillId="0" borderId="1" xfId="0" applyNumberFormat="1" applyFont="1" applyFill="1" applyBorder="1" applyAlignment="1">
      <alignment horizontal="right" vertical="center"/>
    </xf>
    <xf numFmtId="165" fontId="0" fillId="0" borderId="0" xfId="3" applyNumberFormat="1" applyFont="1"/>
    <xf numFmtId="165" fontId="1" fillId="0" borderId="1" xfId="6" applyNumberFormat="1" applyFont="1" applyBorder="1" applyAlignment="1">
      <alignment vertical="center"/>
    </xf>
    <xf numFmtId="165" fontId="1" fillId="0" borderId="1" xfId="8" applyNumberFormat="1" applyFont="1" applyBorder="1" applyAlignment="1">
      <alignment vertical="center"/>
    </xf>
    <xf numFmtId="166" fontId="1" fillId="0" borderId="1" xfId="8" applyNumberFormat="1" applyFont="1" applyBorder="1" applyAlignment="1">
      <alignment vertical="center"/>
    </xf>
    <xf numFmtId="0" fontId="4" fillId="6" borderId="3"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4" fillId="6" borderId="1" xfId="0" applyFont="1" applyFill="1" applyBorder="1" applyAlignment="1">
      <alignment horizontal="right" vertical="center" wrapText="1"/>
    </xf>
    <xf numFmtId="0" fontId="4" fillId="3" borderId="3" xfId="0" applyFont="1" applyFill="1" applyBorder="1" applyAlignment="1">
      <alignment horizontal="right" vertical="center"/>
    </xf>
    <xf numFmtId="0" fontId="4" fillId="3" borderId="3" xfId="0" applyFont="1" applyFill="1" applyBorder="1" applyAlignment="1">
      <alignment horizontal="right" vertical="center" wrapText="1"/>
    </xf>
    <xf numFmtId="0" fontId="5" fillId="0" borderId="13" xfId="0" applyFont="1" applyFill="1" applyBorder="1"/>
    <xf numFmtId="3" fontId="6" fillId="0" borderId="13" xfId="0" applyNumberFormat="1" applyFont="1" applyFill="1" applyBorder="1" applyAlignment="1">
      <alignment horizontal="right"/>
    </xf>
    <xf numFmtId="1" fontId="6" fillId="5" borderId="1" xfId="0" applyNumberFormat="1" applyFont="1" applyFill="1" applyBorder="1" applyAlignment="1">
      <alignment horizontal="right"/>
    </xf>
    <xf numFmtId="0" fontId="6" fillId="0" borderId="1" xfId="0" applyFont="1" applyFill="1" applyBorder="1"/>
    <xf numFmtId="166" fontId="6" fillId="0" borderId="1" xfId="6" applyNumberFormat="1" applyFont="1" applyFill="1" applyBorder="1" applyAlignment="1">
      <alignment horizontal="right" vertical="center"/>
    </xf>
    <xf numFmtId="0" fontId="6" fillId="8" borderId="1" xfId="0" applyFont="1" applyFill="1" applyBorder="1"/>
    <xf numFmtId="0" fontId="5" fillId="0" borderId="11" xfId="0" applyFont="1" applyFill="1" applyBorder="1"/>
    <xf numFmtId="0" fontId="6" fillId="0" borderId="11" xfId="0" applyFont="1" applyFill="1" applyBorder="1" applyAlignment="1">
      <alignment horizontal="right"/>
    </xf>
    <xf numFmtId="0" fontId="6" fillId="5" borderId="1" xfId="0" applyFont="1" applyFill="1" applyBorder="1" applyAlignment="1">
      <alignment horizontal="right"/>
    </xf>
    <xf numFmtId="0" fontId="5" fillId="0" borderId="14" xfId="0" applyFont="1" applyFill="1" applyBorder="1"/>
    <xf numFmtId="0" fontId="6" fillId="0" borderId="14" xfId="0" applyFont="1" applyFill="1" applyBorder="1" applyAlignment="1">
      <alignment horizontal="right"/>
    </xf>
    <xf numFmtId="0" fontId="5" fillId="0" borderId="12" xfId="0" applyFont="1" applyFill="1" applyBorder="1"/>
    <xf numFmtId="0" fontId="6" fillId="0" borderId="12" xfId="0" applyFont="1" applyFill="1" applyBorder="1" applyAlignment="1">
      <alignment horizontal="right"/>
    </xf>
    <xf numFmtId="1" fontId="6" fillId="5" borderId="9" xfId="0" applyNumberFormat="1" applyFont="1" applyFill="1" applyBorder="1" applyAlignment="1">
      <alignment horizontal="right"/>
    </xf>
    <xf numFmtId="1" fontId="6" fillId="5" borderId="9" xfId="6" applyNumberFormat="1" applyFont="1" applyFill="1" applyBorder="1" applyAlignment="1">
      <alignment horizontal="right"/>
    </xf>
    <xf numFmtId="1" fontId="6" fillId="5" borderId="1" xfId="6" applyNumberFormat="1" applyFont="1" applyFill="1" applyBorder="1" applyAlignment="1">
      <alignment horizontal="right"/>
    </xf>
    <xf numFmtId="0" fontId="5" fillId="5" borderId="1" xfId="0" applyFont="1" applyFill="1" applyBorder="1" applyAlignment="1">
      <alignment wrapText="1"/>
    </xf>
    <xf numFmtId="0" fontId="6" fillId="5" borderId="3" xfId="0" applyFont="1" applyFill="1" applyBorder="1" applyAlignment="1">
      <alignment horizontal="right"/>
    </xf>
    <xf numFmtId="0" fontId="6" fillId="5" borderId="4" xfId="0" applyFont="1" applyFill="1" applyBorder="1" applyAlignment="1">
      <alignment horizontal="right"/>
    </xf>
    <xf numFmtId="1" fontId="6" fillId="5" borderId="5" xfId="6" applyNumberFormat="1" applyFont="1" applyFill="1" applyBorder="1" applyAlignment="1">
      <alignment horizontal="right"/>
    </xf>
    <xf numFmtId="165" fontId="6" fillId="8" borderId="1" xfId="0" applyNumberFormat="1" applyFont="1" applyFill="1" applyBorder="1" applyAlignment="1">
      <alignment horizontal="right" vertical="center"/>
    </xf>
    <xf numFmtId="0" fontId="6" fillId="0" borderId="1" xfId="0" applyFont="1" applyBorder="1"/>
    <xf numFmtId="3" fontId="6" fillId="0" borderId="1" xfId="0" applyNumberFormat="1" applyFont="1" applyBorder="1" applyAlignment="1">
      <alignment horizontal="right"/>
    </xf>
    <xf numFmtId="3" fontId="6" fillId="0" borderId="3" xfId="0" applyNumberFormat="1" applyFont="1" applyBorder="1" applyAlignment="1">
      <alignment horizontal="right"/>
    </xf>
    <xf numFmtId="3" fontId="6" fillId="5" borderId="1" xfId="0" applyNumberFormat="1" applyFont="1" applyFill="1" applyBorder="1" applyAlignment="1">
      <alignment horizontal="right"/>
    </xf>
    <xf numFmtId="0" fontId="6" fillId="0" borderId="1" xfId="0" applyFont="1" applyFill="1" applyBorder="1" applyAlignment="1">
      <alignment horizontal="right"/>
    </xf>
    <xf numFmtId="166" fontId="6" fillId="0" borderId="1" xfId="6" applyNumberFormat="1" applyFont="1" applyFill="1" applyBorder="1" applyAlignment="1">
      <alignment horizontal="right"/>
    </xf>
    <xf numFmtId="165" fontId="6" fillId="8" borderId="1" xfId="0" applyNumberFormat="1" applyFont="1" applyFill="1" applyBorder="1" applyAlignment="1">
      <alignment horizontal="right"/>
    </xf>
    <xf numFmtId="0" fontId="6" fillId="0" borderId="1" xfId="0" applyFont="1" applyBorder="1" applyAlignment="1">
      <alignment horizontal="left"/>
    </xf>
    <xf numFmtId="3" fontId="6" fillId="0" borderId="1" xfId="0" applyNumberFormat="1" applyFont="1" applyFill="1" applyBorder="1" applyAlignment="1">
      <alignment horizontal="right"/>
    </xf>
    <xf numFmtId="3" fontId="6" fillId="0" borderId="1" xfId="0" applyNumberFormat="1" applyFont="1" applyFill="1" applyBorder="1"/>
    <xf numFmtId="1" fontId="0" fillId="0" borderId="0" xfId="0" applyNumberFormat="1" applyFill="1" applyBorder="1"/>
    <xf numFmtId="3" fontId="6" fillId="5" borderId="1" xfId="6" applyNumberFormat="1" applyFont="1" applyFill="1" applyBorder="1" applyAlignment="1">
      <alignment horizontal="right"/>
    </xf>
    <xf numFmtId="0" fontId="9" fillId="0" borderId="1" xfId="0" applyFont="1" applyFill="1" applyBorder="1" applyAlignment="1">
      <alignment horizontal="right"/>
    </xf>
    <xf numFmtId="1" fontId="0" fillId="0" borderId="0" xfId="0" applyNumberFormat="1"/>
    <xf numFmtId="0" fontId="0" fillId="0" borderId="0" xfId="0" applyFill="1" applyBorder="1" applyAlignment="1">
      <alignment horizontal="center"/>
    </xf>
    <xf numFmtId="0" fontId="6" fillId="0" borderId="1" xfId="0" applyFont="1" applyBorder="1" applyAlignment="1">
      <alignment horizontal="left" wrapText="1"/>
    </xf>
    <xf numFmtId="166" fontId="0" fillId="0" borderId="0" xfId="6" applyNumberFormat="1" applyFont="1" applyFill="1" applyBorder="1" applyAlignment="1">
      <alignment horizontal="center"/>
    </xf>
    <xf numFmtId="0" fontId="6" fillId="8" borderId="1" xfId="0" applyFont="1" applyFill="1" applyBorder="1" applyAlignment="1">
      <alignment horizontal="right"/>
    </xf>
    <xf numFmtId="0" fontId="6" fillId="0" borderId="0" xfId="0" applyFont="1" applyBorder="1" applyAlignment="1">
      <alignment horizontal="left"/>
    </xf>
    <xf numFmtId="3" fontId="6" fillId="0" borderId="0" xfId="0" applyNumberFormat="1" applyFont="1" applyBorder="1" applyAlignment="1">
      <alignment horizontal="right"/>
    </xf>
    <xf numFmtId="3" fontId="6" fillId="5" borderId="0" xfId="6" applyNumberFormat="1" applyFont="1" applyFill="1" applyBorder="1" applyAlignment="1">
      <alignment horizontal="right"/>
    </xf>
    <xf numFmtId="0" fontId="9" fillId="0" borderId="0" xfId="0" applyFont="1" applyFill="1" applyBorder="1" applyAlignment="1">
      <alignment horizontal="right"/>
    </xf>
    <xf numFmtId="0" fontId="6" fillId="0" borderId="0" xfId="0" applyFont="1" applyFill="1" applyBorder="1" applyAlignment="1">
      <alignment horizontal="right"/>
    </xf>
    <xf numFmtId="0" fontId="14" fillId="0" borderId="0" xfId="0" applyFont="1"/>
    <xf numFmtId="3" fontId="5" fillId="7" borderId="1" xfId="0" applyNumberFormat="1" applyFont="1" applyFill="1" applyBorder="1" applyAlignment="1">
      <alignment vertical="center"/>
    </xf>
    <xf numFmtId="0" fontId="4"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9" fillId="12" borderId="3" xfId="0" applyFont="1" applyFill="1" applyBorder="1" applyAlignment="1">
      <alignment horizontal="center" vertical="center"/>
    </xf>
    <xf numFmtId="0" fontId="9" fillId="12" borderId="4" xfId="0" applyFont="1" applyFill="1" applyBorder="1" applyAlignment="1">
      <alignment horizontal="center" vertical="center"/>
    </xf>
    <xf numFmtId="0" fontId="9" fillId="12"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8" fillId="3" borderId="9" xfId="5" applyFont="1" applyFill="1" applyBorder="1" applyAlignment="1">
      <alignment horizontal="center" vertical="center" wrapText="1"/>
    </xf>
    <xf numFmtId="0" fontId="18" fillId="3" borderId="8" xfId="5" applyFont="1" applyFill="1" applyBorder="1" applyAlignment="1">
      <alignment horizontal="center" vertical="center" wrapText="1"/>
    </xf>
    <xf numFmtId="0" fontId="18" fillId="6" borderId="3" xfId="5" applyFont="1" applyFill="1" applyBorder="1" applyAlignment="1">
      <alignment horizontal="center" vertical="center" wrapText="1"/>
    </xf>
    <xf numFmtId="0" fontId="18" fillId="6" borderId="4" xfId="5" applyFont="1" applyFill="1" applyBorder="1" applyAlignment="1">
      <alignment horizontal="center" vertical="center" wrapText="1"/>
    </xf>
    <xf numFmtId="0" fontId="18" fillId="6" borderId="5" xfId="5" applyFont="1" applyFill="1" applyBorder="1" applyAlignment="1">
      <alignment horizontal="center" vertical="center" wrapText="1"/>
    </xf>
    <xf numFmtId="0" fontId="18" fillId="6" borderId="3" xfId="5" applyFont="1" applyFill="1" applyBorder="1" applyAlignment="1">
      <alignment horizontal="center" vertical="center"/>
    </xf>
    <xf numFmtId="0" fontId="27" fillId="6" borderId="4" xfId="5" applyFont="1" applyFill="1" applyBorder="1" applyAlignment="1">
      <alignment horizontal="center" vertical="center"/>
    </xf>
    <xf numFmtId="0" fontId="27" fillId="6" borderId="4" xfId="5" applyFont="1" applyFill="1" applyBorder="1" applyAlignment="1"/>
    <xf numFmtId="0" fontId="27" fillId="6" borderId="5" xfId="5" applyFont="1" applyFill="1" applyBorder="1" applyAlignment="1"/>
    <xf numFmtId="0" fontId="6" fillId="5" borderId="1" xfId="5" applyFont="1" applyFill="1" applyBorder="1" applyAlignment="1">
      <alignment horizontal="center" vertical="center" wrapText="1"/>
    </xf>
    <xf numFmtId="0" fontId="18" fillId="3" borderId="4" xfId="5" applyFont="1" applyFill="1" applyBorder="1" applyAlignment="1">
      <alignment horizontal="center" vertical="center" wrapText="1"/>
    </xf>
    <xf numFmtId="0" fontId="18" fillId="3" borderId="5" xfId="5"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8"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4" xfId="0" applyFont="1" applyFill="1" applyBorder="1" applyAlignment="1"/>
    <xf numFmtId="0" fontId="27" fillId="6" borderId="5" xfId="0" applyFont="1" applyFill="1" applyBorder="1" applyAlignment="1"/>
    <xf numFmtId="0" fontId="28" fillId="0" borderId="0" xfId="3" applyFont="1" applyAlignment="1">
      <alignment horizontal="left"/>
    </xf>
    <xf numFmtId="0" fontId="29" fillId="6" borderId="4" xfId="0" applyFont="1" applyFill="1" applyBorder="1" applyAlignment="1"/>
    <xf numFmtId="0" fontId="29" fillId="6" borderId="5" xfId="0" applyFont="1" applyFill="1" applyBorder="1" applyAlignment="1"/>
    <xf numFmtId="0" fontId="4" fillId="3" borderId="2" xfId="0" applyFont="1" applyFill="1" applyBorder="1" applyAlignment="1">
      <alignment horizontal="left" vertical="center" wrapText="1"/>
    </xf>
    <xf numFmtId="0" fontId="6" fillId="0" borderId="8" xfId="0" applyFont="1" applyBorder="1" applyAlignment="1">
      <alignment vertical="center" wrapText="1"/>
    </xf>
    <xf numFmtId="0" fontId="0" fillId="0" borderId="5" xfId="0" applyBorder="1" applyAlignment="1">
      <alignment horizontal="center" vertical="center" wrapText="1"/>
    </xf>
  </cellXfs>
  <cellStyles count="9">
    <cellStyle name="Milliers" xfId="1" builtinId="3"/>
    <cellStyle name="Milliers 2" xfId="2"/>
    <cellStyle name="Normal" xfId="0" builtinId="0"/>
    <cellStyle name="Normal 2" xfId="3"/>
    <cellStyle name="Normal 3" xfId="4"/>
    <cellStyle name="Normal 3 2" xfId="5"/>
    <cellStyle name="Pourcentage" xfId="6" builtinId="5"/>
    <cellStyle name="Pourcentage 2" xfId="7"/>
    <cellStyle name="Pourcentage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t>Figure 10.1 Taux de réussite 
des hommes et des femmes à l'examen professionnel</a:t>
            </a:r>
            <a:r>
              <a:rPr lang="en-US" sz="1000" baseline="0"/>
              <a:t> d'attaché principal d'administration en 2019</a:t>
            </a:r>
            <a:endParaRPr lang="en-US" sz="1000"/>
          </a:p>
        </c:rich>
      </c:tx>
      <c:layout>
        <c:manualLayout>
          <c:xMode val="edge"/>
          <c:yMode val="edge"/>
          <c:x val="0.1287013579824261"/>
          <c:y val="2.7777777777777776E-2"/>
        </c:manualLayout>
      </c:layout>
      <c:overlay val="0"/>
    </c:title>
    <c:autoTitleDeleted val="0"/>
    <c:plotArea>
      <c:layout>
        <c:manualLayout>
          <c:layoutTarget val="inner"/>
          <c:xMode val="edge"/>
          <c:yMode val="edge"/>
          <c:x val="0.11286351706036746"/>
          <c:y val="0.23873280565060256"/>
          <c:w val="0.85658092738407698"/>
          <c:h val="0.64324078272938401"/>
        </c:manualLayout>
      </c:layout>
      <c:barChart>
        <c:barDir val="col"/>
        <c:grouping val="clustered"/>
        <c:varyColors val="0"/>
        <c:ser>
          <c:idx val="0"/>
          <c:order val="0"/>
          <c:tx>
            <c:strRef>
              <c:f>'fig 10.1'!$B$1</c:f>
              <c:strCache>
                <c:ptCount val="1"/>
                <c:pt idx="0">
                  <c:v>Taux de réussite 
admis/présents
en %</c:v>
                </c:pt>
              </c:strCache>
            </c:strRef>
          </c:tx>
          <c:spPr>
            <a:solidFill>
              <a:schemeClr val="accent4">
                <a:lumMod val="75000"/>
              </a:schemeClr>
            </a:solidFill>
          </c:spPr>
          <c:invertIfNegative val="0"/>
          <c:dPt>
            <c:idx val="0"/>
            <c:invertIfNegative val="0"/>
            <c:bubble3D val="0"/>
            <c:spPr>
              <a:solidFill>
                <a:srgbClr val="0070C0"/>
              </a:solidFill>
            </c:spPr>
          </c:dPt>
          <c:dLbls>
            <c:spPr>
              <a:noFill/>
              <a:ln w="25400">
                <a:noFill/>
              </a:ln>
            </c:spPr>
            <c:showLegendKey val="0"/>
            <c:showVal val="1"/>
            <c:showCatName val="0"/>
            <c:showSerName val="0"/>
            <c:showPercent val="0"/>
            <c:showBubbleSize val="0"/>
            <c:showLeaderLines val="0"/>
          </c:dLbls>
          <c:cat>
            <c:strRef>
              <c:f>'fig 10.1'!$A$2:$A$3</c:f>
              <c:strCache>
                <c:ptCount val="2"/>
                <c:pt idx="0">
                  <c:v>Homme</c:v>
                </c:pt>
                <c:pt idx="1">
                  <c:v>Femme</c:v>
                </c:pt>
              </c:strCache>
            </c:strRef>
          </c:cat>
          <c:val>
            <c:numRef>
              <c:f>'fig 10.1'!$B$2:$B$3</c:f>
              <c:numCache>
                <c:formatCode>0.0%</c:formatCode>
                <c:ptCount val="2"/>
                <c:pt idx="0">
                  <c:v>0.34666666666666668</c:v>
                </c:pt>
                <c:pt idx="1">
                  <c:v>0.32826086956521738</c:v>
                </c:pt>
              </c:numCache>
            </c:numRef>
          </c:val>
        </c:ser>
        <c:dLbls>
          <c:showLegendKey val="0"/>
          <c:showVal val="0"/>
          <c:showCatName val="0"/>
          <c:showSerName val="0"/>
          <c:showPercent val="0"/>
          <c:showBubbleSize val="0"/>
        </c:dLbls>
        <c:gapWidth val="150"/>
        <c:axId val="104766080"/>
        <c:axId val="104784256"/>
      </c:barChart>
      <c:catAx>
        <c:axId val="104766080"/>
        <c:scaling>
          <c:orientation val="minMax"/>
        </c:scaling>
        <c:delete val="0"/>
        <c:axPos val="b"/>
        <c:numFmt formatCode="General" sourceLinked="1"/>
        <c:majorTickMark val="out"/>
        <c:minorTickMark val="none"/>
        <c:tickLblPos val="nextTo"/>
        <c:crossAx val="104784256"/>
        <c:crosses val="autoZero"/>
        <c:auto val="1"/>
        <c:lblAlgn val="ctr"/>
        <c:lblOffset val="100"/>
        <c:noMultiLvlLbl val="0"/>
      </c:catAx>
      <c:valAx>
        <c:axId val="104784256"/>
        <c:scaling>
          <c:orientation val="minMax"/>
          <c:max val="0.4"/>
          <c:min val="0"/>
        </c:scaling>
        <c:delete val="0"/>
        <c:axPos val="l"/>
        <c:majorGridlines/>
        <c:numFmt formatCode="0%" sourceLinked="0"/>
        <c:majorTickMark val="out"/>
        <c:minorTickMark val="none"/>
        <c:tickLblPos val="nextTo"/>
        <c:crossAx val="104766080"/>
        <c:crosses val="autoZero"/>
        <c:crossBetween val="between"/>
        <c:majorUnit val="0.1"/>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619125</xdr:colOff>
      <xdr:row>2</xdr:row>
      <xdr:rowOff>247650</xdr:rowOff>
    </xdr:from>
    <xdr:to>
      <xdr:col>10</xdr:col>
      <xdr:colOff>314325</xdr:colOff>
      <xdr:row>23</xdr:row>
      <xdr:rowOff>85725</xdr:rowOff>
    </xdr:to>
    <xdr:graphicFrame macro="">
      <xdr:nvGraphicFramePr>
        <xdr:cNvPr id="102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showGridLines="0" workbookViewId="0">
      <selection activeCell="A15" sqref="A15"/>
    </sheetView>
  </sheetViews>
  <sheetFormatPr baseColWidth="10" defaultRowHeight="12.75" x14ac:dyDescent="0.2"/>
  <cols>
    <col min="1" max="1" width="20.7109375" customWidth="1"/>
    <col min="2" max="10" width="7.85546875" customWidth="1"/>
    <col min="11" max="12" width="10.7109375" customWidth="1"/>
    <col min="13" max="13" width="10.85546875" customWidth="1"/>
    <col min="14" max="14" width="12.85546875" customWidth="1"/>
    <col min="15" max="15" width="13" customWidth="1"/>
    <col min="16" max="16" width="10.7109375" customWidth="1"/>
  </cols>
  <sheetData>
    <row r="1" spans="1:18" ht="15" x14ac:dyDescent="0.2">
      <c r="A1" s="1" t="s">
        <v>124</v>
      </c>
      <c r="L1" s="22"/>
    </row>
    <row r="3" spans="1:18" ht="45" x14ac:dyDescent="0.2">
      <c r="A3" s="263" t="s">
        <v>3</v>
      </c>
      <c r="B3" s="265" t="s">
        <v>0</v>
      </c>
      <c r="C3" s="266"/>
      <c r="D3" s="266"/>
      <c r="E3" s="266"/>
      <c r="F3" s="266"/>
      <c r="G3" s="266"/>
      <c r="H3" s="266"/>
      <c r="I3" s="266"/>
      <c r="J3" s="267"/>
      <c r="K3" s="28" t="s">
        <v>0</v>
      </c>
      <c r="L3" s="28" t="s">
        <v>1</v>
      </c>
      <c r="M3" s="28" t="s">
        <v>2</v>
      </c>
      <c r="N3" s="28" t="s">
        <v>17</v>
      </c>
      <c r="O3" s="28" t="s">
        <v>30</v>
      </c>
      <c r="P3" s="28" t="s">
        <v>31</v>
      </c>
      <c r="R3" s="91" t="s">
        <v>52</v>
      </c>
    </row>
    <row r="4" spans="1:18" ht="17.25" customHeight="1" x14ac:dyDescent="0.2">
      <c r="A4" s="264"/>
      <c r="B4" s="28">
        <v>2010</v>
      </c>
      <c r="C4" s="28">
        <v>2011</v>
      </c>
      <c r="D4" s="28">
        <v>2012</v>
      </c>
      <c r="E4" s="100">
        <v>2013</v>
      </c>
      <c r="F4" s="23">
        <v>2014</v>
      </c>
      <c r="G4" s="101">
        <v>2015</v>
      </c>
      <c r="H4" s="101">
        <v>2016</v>
      </c>
      <c r="I4" s="101">
        <v>2017</v>
      </c>
      <c r="J4" s="101">
        <v>2018</v>
      </c>
      <c r="K4" s="268">
        <v>2019</v>
      </c>
      <c r="L4" s="269"/>
      <c r="M4" s="269"/>
      <c r="N4" s="269"/>
      <c r="O4" s="269"/>
      <c r="P4" s="270"/>
    </row>
    <row r="5" spans="1:18" ht="20.100000000000001" customHeight="1" x14ac:dyDescent="0.2">
      <c r="A5" s="109" t="s">
        <v>4</v>
      </c>
      <c r="B5" s="110">
        <v>1766</v>
      </c>
      <c r="C5" s="110">
        <v>1017</v>
      </c>
      <c r="D5" s="110">
        <v>758</v>
      </c>
      <c r="E5" s="110">
        <v>675</v>
      </c>
      <c r="F5" s="111">
        <v>791</v>
      </c>
      <c r="G5" s="112">
        <v>757</v>
      </c>
      <c r="H5" s="112">
        <v>672</v>
      </c>
      <c r="I5" s="112">
        <v>598</v>
      </c>
      <c r="J5" s="112">
        <v>546</v>
      </c>
      <c r="K5" s="113">
        <v>373</v>
      </c>
      <c r="L5" s="112">
        <v>67.599999999999994</v>
      </c>
      <c r="M5" s="112">
        <v>50.1</v>
      </c>
      <c r="N5" s="112">
        <v>13.7</v>
      </c>
      <c r="O5" s="112">
        <v>71.8</v>
      </c>
      <c r="P5" s="112">
        <v>50.5</v>
      </c>
      <c r="R5" s="125"/>
    </row>
    <row r="6" spans="1:18" ht="20.100000000000001" customHeight="1" x14ac:dyDescent="0.2">
      <c r="A6" s="114" t="s">
        <v>99</v>
      </c>
      <c r="B6" s="115">
        <v>279</v>
      </c>
      <c r="C6" s="115">
        <v>277</v>
      </c>
      <c r="D6" s="115">
        <v>262</v>
      </c>
      <c r="E6" s="115">
        <v>286</v>
      </c>
      <c r="F6" s="116">
        <v>261</v>
      </c>
      <c r="G6" s="117">
        <v>304</v>
      </c>
      <c r="H6" s="115">
        <v>314</v>
      </c>
      <c r="I6" s="115">
        <v>356</v>
      </c>
      <c r="J6" s="115">
        <v>356</v>
      </c>
      <c r="K6" s="115">
        <v>356</v>
      </c>
      <c r="L6" s="118">
        <v>58.9</v>
      </c>
      <c r="M6" s="115">
        <v>55.1</v>
      </c>
      <c r="N6" s="118">
        <v>2.2000000000000002</v>
      </c>
      <c r="O6" s="118">
        <v>54.6</v>
      </c>
      <c r="P6" s="115">
        <v>55.3</v>
      </c>
    </row>
    <row r="7" spans="1:18" ht="20.100000000000001" customHeight="1" x14ac:dyDescent="0.2">
      <c r="A7" s="119" t="s">
        <v>100</v>
      </c>
      <c r="B7" s="120">
        <v>140</v>
      </c>
      <c r="C7" s="120">
        <v>142</v>
      </c>
      <c r="D7" s="120">
        <v>151</v>
      </c>
      <c r="E7" s="120">
        <v>202</v>
      </c>
      <c r="F7" s="111">
        <v>215</v>
      </c>
      <c r="G7" s="111">
        <v>242</v>
      </c>
      <c r="H7" s="121">
        <v>245</v>
      </c>
      <c r="I7" s="121">
        <v>295</v>
      </c>
      <c r="J7" s="121">
        <v>231</v>
      </c>
      <c r="K7" s="121">
        <v>234</v>
      </c>
      <c r="L7" s="122">
        <v>67.23</v>
      </c>
      <c r="M7" s="121">
        <v>45.8</v>
      </c>
      <c r="N7" s="122">
        <v>92.4</v>
      </c>
      <c r="O7" s="122">
        <v>66.2</v>
      </c>
      <c r="P7" s="121">
        <v>45.6</v>
      </c>
    </row>
    <row r="8" spans="1:18" ht="20.100000000000001" customHeight="1" x14ac:dyDescent="0.2">
      <c r="A8" s="114" t="s">
        <v>5</v>
      </c>
      <c r="B8" s="115">
        <v>11</v>
      </c>
      <c r="C8" s="115">
        <v>11</v>
      </c>
      <c r="D8" s="115">
        <v>11</v>
      </c>
      <c r="E8" s="115">
        <v>19</v>
      </c>
      <c r="F8" s="123">
        <v>13</v>
      </c>
      <c r="G8" s="123">
        <v>10</v>
      </c>
      <c r="H8" s="115">
        <v>15</v>
      </c>
      <c r="I8" s="115">
        <v>17</v>
      </c>
      <c r="J8" s="115">
        <v>16</v>
      </c>
      <c r="K8" s="115">
        <v>19</v>
      </c>
      <c r="L8" s="118">
        <v>30</v>
      </c>
      <c r="M8" s="115">
        <v>45.1</v>
      </c>
      <c r="N8" s="118">
        <v>86.3</v>
      </c>
      <c r="O8" s="118">
        <v>36.799999999999997</v>
      </c>
      <c r="P8" s="115">
        <v>42.4</v>
      </c>
    </row>
    <row r="9" spans="1:18" ht="22.5" x14ac:dyDescent="0.2">
      <c r="A9" s="26" t="s">
        <v>101</v>
      </c>
      <c r="B9" s="29"/>
      <c r="C9" s="30"/>
      <c r="D9" s="30"/>
      <c r="E9" s="30"/>
      <c r="F9" s="31"/>
      <c r="G9" s="27">
        <v>116</v>
      </c>
      <c r="H9" s="25">
        <v>108</v>
      </c>
      <c r="I9" s="25">
        <v>106</v>
      </c>
      <c r="J9" s="25">
        <v>97</v>
      </c>
      <c r="K9" s="25" t="s">
        <v>106</v>
      </c>
      <c r="L9" s="124">
        <v>46.8</v>
      </c>
      <c r="M9" s="25">
        <v>46</v>
      </c>
      <c r="N9" s="32">
        <v>2.1</v>
      </c>
      <c r="O9" s="32">
        <v>39.200000000000003</v>
      </c>
      <c r="P9" s="25">
        <v>46</v>
      </c>
    </row>
    <row r="11" spans="1:18" x14ac:dyDescent="0.2">
      <c r="A11" s="37" t="s">
        <v>104</v>
      </c>
    </row>
    <row r="12" spans="1:18" ht="12.75" customHeight="1" x14ac:dyDescent="0.2">
      <c r="A12" s="37" t="s">
        <v>103</v>
      </c>
      <c r="B12" s="38"/>
      <c r="C12" s="38"/>
      <c r="D12" s="38"/>
      <c r="E12" s="38"/>
      <c r="F12" s="38"/>
      <c r="G12" s="38"/>
      <c r="H12" s="38"/>
      <c r="I12" s="38"/>
      <c r="J12" s="38"/>
      <c r="K12" s="38"/>
      <c r="L12" s="38"/>
      <c r="M12" s="38"/>
      <c r="N12" s="38"/>
      <c r="O12" s="38"/>
      <c r="P12" s="38"/>
    </row>
    <row r="13" spans="1:18" x14ac:dyDescent="0.2">
      <c r="A13" s="37" t="s">
        <v>102</v>
      </c>
      <c r="B13" s="38"/>
      <c r="C13" s="38"/>
      <c r="D13" s="38"/>
      <c r="E13" s="38"/>
      <c r="F13" s="38"/>
      <c r="G13" s="38"/>
      <c r="H13" s="38"/>
      <c r="I13" s="38"/>
      <c r="J13" s="38"/>
      <c r="K13" s="38"/>
      <c r="L13" s="38"/>
      <c r="M13" s="38"/>
      <c r="N13" s="38"/>
      <c r="O13" s="38"/>
      <c r="P13" s="38"/>
    </row>
    <row r="14" spans="1:18" x14ac:dyDescent="0.2">
      <c r="A14" s="37" t="s">
        <v>107</v>
      </c>
      <c r="B14" s="9"/>
    </row>
    <row r="15" spans="1:18" x14ac:dyDescent="0.2">
      <c r="A15" s="6" t="s">
        <v>131</v>
      </c>
    </row>
    <row r="23" spans="9:10" x14ac:dyDescent="0.2">
      <c r="I23" s="125"/>
      <c r="J23" s="126"/>
    </row>
  </sheetData>
  <mergeCells count="3">
    <mergeCell ref="A3:A4"/>
    <mergeCell ref="B3:J3"/>
    <mergeCell ref="K4:P4"/>
  </mergeCells>
  <pageMargins left="0.25" right="0.25" top="0.75" bottom="0.75" header="0.3" footer="0.3"/>
  <pageSetup paperSize="9" scale="6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2.75" x14ac:dyDescent="0.2"/>
  <cols>
    <col min="1" max="1" width="37.28515625" customWidth="1"/>
    <col min="2" max="13" width="10.7109375" customWidth="1"/>
  </cols>
  <sheetData>
    <row r="1" spans="1:15" ht="15" x14ac:dyDescent="0.2">
      <c r="A1" s="20" t="s">
        <v>139</v>
      </c>
      <c r="B1" s="21"/>
      <c r="C1" s="21"/>
      <c r="D1" s="40"/>
      <c r="E1" s="40"/>
      <c r="F1" s="40"/>
      <c r="G1" s="40"/>
      <c r="H1" s="22"/>
      <c r="I1" s="8"/>
      <c r="J1" s="8"/>
      <c r="K1" s="8"/>
      <c r="L1" s="8"/>
      <c r="M1" s="8"/>
    </row>
    <row r="2" spans="1:15" ht="65.25" customHeight="1" x14ac:dyDescent="0.2">
      <c r="A2" s="306" t="s">
        <v>73</v>
      </c>
      <c r="B2" s="268" t="s">
        <v>0</v>
      </c>
      <c r="C2" s="269"/>
      <c r="D2" s="269"/>
      <c r="E2" s="269"/>
      <c r="F2" s="269"/>
      <c r="G2" s="270"/>
      <c r="H2" s="106" t="s">
        <v>0</v>
      </c>
      <c r="I2" s="107" t="s">
        <v>43</v>
      </c>
      <c r="J2" s="107" t="s">
        <v>44</v>
      </c>
      <c r="K2" s="107" t="s">
        <v>45</v>
      </c>
      <c r="L2" s="107" t="s">
        <v>46</v>
      </c>
      <c r="M2" s="107" t="s">
        <v>47</v>
      </c>
      <c r="O2" s="91" t="s">
        <v>52</v>
      </c>
    </row>
    <row r="3" spans="1:15" ht="19.5" customHeight="1" x14ac:dyDescent="0.2">
      <c r="A3" s="307"/>
      <c r="B3" s="100">
        <v>2013</v>
      </c>
      <c r="C3" s="24">
        <v>2014</v>
      </c>
      <c r="D3" s="24">
        <v>2015</v>
      </c>
      <c r="E3" s="23">
        <v>2016</v>
      </c>
      <c r="F3" s="23">
        <v>2017</v>
      </c>
      <c r="G3" s="23">
        <v>2018</v>
      </c>
      <c r="H3" s="299">
        <v>2019</v>
      </c>
      <c r="I3" s="300"/>
      <c r="J3" s="300"/>
      <c r="K3" s="300"/>
      <c r="L3" s="301"/>
      <c r="M3" s="302"/>
    </row>
    <row r="4" spans="1:15" ht="24.95" customHeight="1" x14ac:dyDescent="0.2">
      <c r="A4" s="68" t="s">
        <v>19</v>
      </c>
      <c r="B4" s="140">
        <v>28</v>
      </c>
      <c r="C4" s="83">
        <v>25</v>
      </c>
      <c r="D4" s="83">
        <v>19</v>
      </c>
      <c r="E4" s="25">
        <v>18</v>
      </c>
      <c r="F4" s="25">
        <v>15</v>
      </c>
      <c r="G4" s="25">
        <v>115</v>
      </c>
      <c r="H4" s="141">
        <v>94</v>
      </c>
      <c r="I4" s="142">
        <v>30</v>
      </c>
      <c r="J4" s="142">
        <v>57</v>
      </c>
      <c r="K4" s="142">
        <v>5</v>
      </c>
      <c r="L4" s="143">
        <v>34.200000000000003</v>
      </c>
      <c r="M4" s="15">
        <v>57</v>
      </c>
    </row>
    <row r="5" spans="1:15" ht="24.95" customHeight="1" x14ac:dyDescent="0.2">
      <c r="A5" s="68" t="s">
        <v>20</v>
      </c>
      <c r="B5" s="140">
        <v>139</v>
      </c>
      <c r="C5" s="83">
        <v>138</v>
      </c>
      <c r="D5" s="83">
        <v>125</v>
      </c>
      <c r="E5" s="25">
        <v>111</v>
      </c>
      <c r="F5" s="25">
        <v>106</v>
      </c>
      <c r="G5" s="25">
        <v>198</v>
      </c>
      <c r="H5" s="141">
        <v>169</v>
      </c>
      <c r="I5" s="142">
        <v>71.099999999999994</v>
      </c>
      <c r="J5" s="142">
        <v>54</v>
      </c>
      <c r="K5" s="142">
        <v>8</v>
      </c>
      <c r="L5" s="142">
        <v>61.7</v>
      </c>
      <c r="M5" s="142">
        <v>54</v>
      </c>
    </row>
    <row r="6" spans="1:15" ht="24.95" customHeight="1" x14ac:dyDescent="0.2">
      <c r="A6" s="85" t="s">
        <v>21</v>
      </c>
      <c r="B6" s="144">
        <v>540</v>
      </c>
      <c r="C6" s="145">
        <v>441</v>
      </c>
      <c r="D6" s="145">
        <v>350</v>
      </c>
      <c r="E6" s="141">
        <v>287</v>
      </c>
      <c r="F6" s="141">
        <v>238</v>
      </c>
      <c r="G6" s="130"/>
      <c r="H6" s="79"/>
      <c r="I6" s="79"/>
      <c r="J6" s="79"/>
      <c r="K6" s="79"/>
      <c r="L6" s="79"/>
      <c r="M6" s="79"/>
    </row>
    <row r="7" spans="1:15" ht="24.95" customHeight="1" x14ac:dyDescent="0.2">
      <c r="A7" s="146" t="s">
        <v>18</v>
      </c>
      <c r="B7" s="147">
        <v>707</v>
      </c>
      <c r="C7" s="148">
        <v>604</v>
      </c>
      <c r="D7" s="148">
        <v>494</v>
      </c>
      <c r="E7" s="148">
        <v>416</v>
      </c>
      <c r="F7" s="148">
        <f>SUM(F4:F6)</f>
        <v>359</v>
      </c>
      <c r="G7" s="148">
        <v>313</v>
      </c>
      <c r="H7" s="148">
        <f>SUM(H4:H5)</f>
        <v>263</v>
      </c>
      <c r="I7" s="149">
        <v>56.4</v>
      </c>
      <c r="J7" s="149">
        <v>55</v>
      </c>
      <c r="K7" s="149">
        <v>6.54</v>
      </c>
      <c r="L7" s="150">
        <v>48.7</v>
      </c>
      <c r="M7" s="151">
        <v>55</v>
      </c>
    </row>
    <row r="8" spans="1:15" x14ac:dyDescent="0.2">
      <c r="A8" s="39" t="s">
        <v>134</v>
      </c>
      <c r="B8" s="40"/>
      <c r="C8" s="40"/>
      <c r="D8" s="40"/>
      <c r="E8" s="40"/>
      <c r="F8" s="40"/>
      <c r="G8" s="40"/>
      <c r="H8" s="40"/>
      <c r="I8" s="40"/>
      <c r="J8" s="40"/>
      <c r="K8" s="40"/>
      <c r="L8" s="40"/>
      <c r="M8" s="40"/>
    </row>
  </sheetData>
  <mergeCells count="3">
    <mergeCell ref="A2:A3"/>
    <mergeCell ref="B2:G2"/>
    <mergeCell ref="H3:M3"/>
  </mergeCells>
  <pageMargins left="0" right="0"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2"/>
  <sheetViews>
    <sheetView showGridLines="0" workbookViewId="0">
      <selection activeCell="B1" sqref="B1"/>
    </sheetView>
  </sheetViews>
  <sheetFormatPr baseColWidth="10" defaultRowHeight="12.75" x14ac:dyDescent="0.2"/>
  <cols>
    <col min="2" max="2" width="20.7109375" customWidth="1"/>
    <col min="3" max="7" width="6.28515625" hidden="1" customWidth="1"/>
    <col min="8" max="9" width="9" hidden="1" customWidth="1"/>
    <col min="10" max="10" width="0" hidden="1" customWidth="1"/>
    <col min="13" max="13" width="13.140625" customWidth="1"/>
    <col min="14" max="14" width="13.5703125" hidden="1" customWidth="1"/>
    <col min="15" max="15" width="14.140625" hidden="1" customWidth="1"/>
    <col min="16" max="16" width="13.140625" hidden="1" customWidth="1"/>
    <col min="17" max="17" width="0" hidden="1" customWidth="1"/>
  </cols>
  <sheetData>
    <row r="1" spans="2:19" ht="15" x14ac:dyDescent="0.2">
      <c r="B1" s="1" t="s">
        <v>140</v>
      </c>
      <c r="M1" s="22"/>
    </row>
    <row r="3" spans="2:19" ht="33.75" x14ac:dyDescent="0.2">
      <c r="B3" s="263" t="s">
        <v>3</v>
      </c>
      <c r="C3" s="265" t="s">
        <v>0</v>
      </c>
      <c r="D3" s="266"/>
      <c r="E3" s="266"/>
      <c r="F3" s="266"/>
      <c r="G3" s="266"/>
      <c r="H3" s="266"/>
      <c r="I3" s="266"/>
      <c r="J3" s="267"/>
      <c r="K3" s="28" t="s">
        <v>118</v>
      </c>
      <c r="L3" s="28" t="s">
        <v>119</v>
      </c>
      <c r="M3" s="28" t="s">
        <v>1</v>
      </c>
      <c r="N3" s="28" t="s">
        <v>2</v>
      </c>
      <c r="O3" s="28" t="s">
        <v>17</v>
      </c>
      <c r="P3" s="28" t="s">
        <v>30</v>
      </c>
      <c r="Q3" s="28" t="s">
        <v>31</v>
      </c>
      <c r="S3" s="91" t="s">
        <v>52</v>
      </c>
    </row>
    <row r="4" spans="2:19" x14ac:dyDescent="0.2">
      <c r="B4" s="264"/>
      <c r="C4" s="214">
        <v>2010</v>
      </c>
      <c r="D4" s="214">
        <v>2011</v>
      </c>
      <c r="E4" s="214">
        <v>2012</v>
      </c>
      <c r="F4" s="215">
        <v>2013</v>
      </c>
      <c r="G4" s="216">
        <v>2014</v>
      </c>
      <c r="H4" s="212">
        <v>2015</v>
      </c>
      <c r="I4" s="212">
        <v>2016</v>
      </c>
      <c r="J4" s="212">
        <v>2017</v>
      </c>
      <c r="K4" s="268">
        <v>2018</v>
      </c>
      <c r="L4" s="269"/>
      <c r="M4" s="269"/>
      <c r="N4" s="269"/>
      <c r="O4" s="269"/>
      <c r="P4" s="269"/>
      <c r="Q4" s="269"/>
    </row>
    <row r="5" spans="2:19" x14ac:dyDescent="0.2">
      <c r="B5" s="217" t="s">
        <v>4</v>
      </c>
      <c r="C5" s="218"/>
      <c r="D5" s="218"/>
      <c r="E5" s="218"/>
      <c r="F5" s="218"/>
      <c r="G5" s="219"/>
      <c r="H5" s="220"/>
      <c r="I5" s="220"/>
      <c r="J5" s="220"/>
      <c r="K5" s="220">
        <v>204</v>
      </c>
      <c r="L5" s="220">
        <v>188</v>
      </c>
      <c r="M5" s="221">
        <f t="shared" ref="M5:M10" si="0">L5/K5</f>
        <v>0.92156862745098034</v>
      </c>
      <c r="N5" s="222"/>
      <c r="O5" s="222"/>
      <c r="P5" s="222"/>
      <c r="Q5" s="222"/>
    </row>
    <row r="6" spans="2:19" x14ac:dyDescent="0.2">
      <c r="B6" s="223" t="s">
        <v>120</v>
      </c>
      <c r="C6" s="224"/>
      <c r="D6" s="224"/>
      <c r="E6" s="224"/>
      <c r="F6" s="224"/>
      <c r="G6" s="219"/>
      <c r="H6" s="225"/>
      <c r="I6" s="25"/>
      <c r="J6" s="25"/>
      <c r="K6" s="25">
        <v>27</v>
      </c>
      <c r="L6" s="25">
        <v>18</v>
      </c>
      <c r="M6" s="221">
        <f t="shared" si="0"/>
        <v>0.66666666666666663</v>
      </c>
      <c r="N6" s="129"/>
      <c r="O6" s="129"/>
      <c r="P6" s="129"/>
      <c r="Q6" s="129"/>
    </row>
    <row r="7" spans="2:19" x14ac:dyDescent="0.2">
      <c r="B7" s="226" t="s">
        <v>121</v>
      </c>
      <c r="C7" s="227"/>
      <c r="D7" s="227"/>
      <c r="E7" s="227"/>
      <c r="F7" s="227"/>
      <c r="G7" s="219"/>
      <c r="H7" s="219"/>
      <c r="I7" s="25"/>
      <c r="J7" s="25"/>
      <c r="K7" s="25">
        <v>218</v>
      </c>
      <c r="L7" s="25">
        <v>160</v>
      </c>
      <c r="M7" s="221">
        <f t="shared" si="0"/>
        <v>0.73394495412844041</v>
      </c>
      <c r="N7" s="129"/>
      <c r="O7" s="129"/>
      <c r="P7" s="129"/>
      <c r="Q7" s="129"/>
    </row>
    <row r="8" spans="2:19" x14ac:dyDescent="0.2">
      <c r="B8" s="228" t="s">
        <v>122</v>
      </c>
      <c r="C8" s="229"/>
      <c r="D8" s="229"/>
      <c r="E8" s="229"/>
      <c r="F8" s="229"/>
      <c r="G8" s="230"/>
      <c r="H8" s="219"/>
      <c r="I8" s="25"/>
      <c r="J8" s="25"/>
      <c r="K8" s="25">
        <v>81</v>
      </c>
      <c r="L8" s="25">
        <v>49</v>
      </c>
      <c r="M8" s="221">
        <f t="shared" si="0"/>
        <v>0.60493827160493829</v>
      </c>
      <c r="N8" s="129"/>
      <c r="O8" s="129"/>
      <c r="P8" s="129"/>
      <c r="Q8" s="129"/>
    </row>
    <row r="9" spans="2:19" x14ac:dyDescent="0.2">
      <c r="B9" s="228" t="s">
        <v>5</v>
      </c>
      <c r="C9" s="229"/>
      <c r="D9" s="229"/>
      <c r="E9" s="229"/>
      <c r="F9" s="229"/>
      <c r="G9" s="231"/>
      <c r="H9" s="232"/>
      <c r="I9" s="25"/>
      <c r="J9" s="25"/>
      <c r="K9" s="25">
        <v>27</v>
      </c>
      <c r="L9" s="25">
        <v>5</v>
      </c>
      <c r="M9" s="221">
        <f t="shared" si="0"/>
        <v>0.18518518518518517</v>
      </c>
      <c r="N9" s="129"/>
      <c r="O9" s="129"/>
      <c r="P9" s="129"/>
      <c r="Q9" s="129"/>
    </row>
    <row r="10" spans="2:19" ht="22.5" x14ac:dyDescent="0.2">
      <c r="B10" s="233" t="s">
        <v>123</v>
      </c>
      <c r="C10" s="234"/>
      <c r="D10" s="235"/>
      <c r="E10" s="235"/>
      <c r="F10" s="235"/>
      <c r="G10" s="236"/>
      <c r="H10" s="27"/>
      <c r="I10" s="10"/>
      <c r="J10" s="10"/>
      <c r="K10" s="10">
        <v>18</v>
      </c>
      <c r="L10" s="10">
        <v>5</v>
      </c>
      <c r="M10" s="221">
        <f t="shared" si="0"/>
        <v>0.27777777777777779</v>
      </c>
      <c r="N10" s="129"/>
      <c r="O10" s="237"/>
      <c r="P10" s="237"/>
      <c r="Q10" s="129"/>
    </row>
    <row r="12" spans="2:19" x14ac:dyDescent="0.2">
      <c r="B12" s="6" t="s">
        <v>136</v>
      </c>
    </row>
  </sheetData>
  <mergeCells count="3">
    <mergeCell ref="B3:B4"/>
    <mergeCell ref="C3:J3"/>
    <mergeCell ref="K4:Q4"/>
  </mergeCells>
  <pageMargins left="0.25" right="0.25" top="0.75" bottom="0.75" header="0.3" footer="0.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tabSelected="1" zoomScaleNormal="100" workbookViewId="0">
      <selection activeCell="T3" sqref="T3"/>
    </sheetView>
  </sheetViews>
  <sheetFormatPr baseColWidth="10" defaultRowHeight="12.75" x14ac:dyDescent="0.2"/>
  <cols>
    <col min="1" max="1" width="49.28515625" customWidth="1"/>
    <col min="2" max="8" width="0" hidden="1" customWidth="1"/>
    <col min="9" max="9" width="9.42578125" hidden="1" customWidth="1"/>
    <col min="10" max="11" width="12.140625" customWidth="1"/>
    <col min="12" max="12" width="11.140625" customWidth="1"/>
    <col min="13" max="13" width="10.140625" hidden="1" customWidth="1"/>
    <col min="14" max="14" width="13" hidden="1" customWidth="1"/>
    <col min="15" max="15" width="12.85546875" hidden="1" customWidth="1"/>
    <col min="16" max="16" width="0" hidden="1" customWidth="1"/>
  </cols>
  <sheetData>
    <row r="1" spans="1:19" ht="15" x14ac:dyDescent="0.2">
      <c r="A1" s="2" t="s">
        <v>141</v>
      </c>
      <c r="B1" s="3"/>
      <c r="C1" s="3"/>
      <c r="D1" s="3"/>
      <c r="E1" s="3"/>
      <c r="F1" s="3"/>
      <c r="G1" s="4"/>
      <c r="H1" s="4"/>
      <c r="I1" s="4"/>
      <c r="J1" s="4"/>
      <c r="K1" s="4"/>
      <c r="L1" s="5"/>
      <c r="Q1" s="22"/>
    </row>
    <row r="2" spans="1:19" x14ac:dyDescent="0.2">
      <c r="A2" s="2"/>
      <c r="B2" s="3"/>
      <c r="C2" s="3"/>
      <c r="D2" s="3"/>
      <c r="E2" s="3"/>
      <c r="F2" s="3"/>
      <c r="G2" s="4"/>
      <c r="H2" s="4"/>
      <c r="I2" s="4"/>
      <c r="J2" s="4"/>
      <c r="K2" s="4"/>
      <c r="L2" s="5"/>
    </row>
    <row r="3" spans="1:19" ht="57" customHeight="1" x14ac:dyDescent="0.2">
      <c r="A3" s="28" t="s">
        <v>54</v>
      </c>
      <c r="B3" s="268" t="s">
        <v>0</v>
      </c>
      <c r="C3" s="269"/>
      <c r="D3" s="269"/>
      <c r="E3" s="269"/>
      <c r="F3" s="269"/>
      <c r="G3" s="308"/>
      <c r="H3" s="213"/>
      <c r="I3" s="213"/>
      <c r="J3" s="28" t="s">
        <v>118</v>
      </c>
      <c r="K3" s="28" t="s">
        <v>119</v>
      </c>
      <c r="L3" s="28" t="s">
        <v>1</v>
      </c>
      <c r="M3" s="28" t="s">
        <v>2</v>
      </c>
      <c r="N3" s="28" t="s">
        <v>55</v>
      </c>
      <c r="O3" s="28" t="s">
        <v>30</v>
      </c>
      <c r="P3" s="28" t="s">
        <v>31</v>
      </c>
      <c r="R3" s="91" t="s">
        <v>52</v>
      </c>
    </row>
    <row r="4" spans="1:19" x14ac:dyDescent="0.2">
      <c r="A4" s="34"/>
      <c r="B4" s="28">
        <v>2010</v>
      </c>
      <c r="C4" s="28">
        <v>2011</v>
      </c>
      <c r="D4" s="28">
        <v>2012</v>
      </c>
      <c r="E4" s="100">
        <v>2013</v>
      </c>
      <c r="F4" s="35">
        <v>2014</v>
      </c>
      <c r="G4" s="213">
        <v>2015</v>
      </c>
      <c r="H4" s="213">
        <v>2016</v>
      </c>
      <c r="I4" s="213">
        <v>2017</v>
      </c>
      <c r="J4" s="268">
        <v>2018</v>
      </c>
      <c r="K4" s="269"/>
      <c r="L4" s="269"/>
      <c r="M4" s="269"/>
      <c r="N4" s="269"/>
      <c r="O4" s="269"/>
      <c r="P4" s="270"/>
    </row>
    <row r="5" spans="1:19" x14ac:dyDescent="0.2">
      <c r="A5" s="238" t="s">
        <v>7</v>
      </c>
      <c r="B5" s="239"/>
      <c r="C5" s="239"/>
      <c r="D5" s="239"/>
      <c r="E5" s="240"/>
      <c r="F5" s="241"/>
      <c r="G5" s="242"/>
      <c r="H5" s="242"/>
      <c r="I5" s="242"/>
      <c r="J5" s="242">
        <v>1022</v>
      </c>
      <c r="K5" s="242">
        <v>944</v>
      </c>
      <c r="L5" s="243">
        <f>K5/J5</f>
        <v>0.92367906066536198</v>
      </c>
      <c r="M5" s="244"/>
      <c r="N5" s="244"/>
      <c r="O5" s="244"/>
      <c r="P5" s="244"/>
    </row>
    <row r="6" spans="1:19" x14ac:dyDescent="0.2">
      <c r="A6" s="238" t="s">
        <v>56</v>
      </c>
      <c r="B6" s="273"/>
      <c r="C6" s="274"/>
      <c r="D6" s="274"/>
      <c r="E6" s="274"/>
      <c r="F6" s="274"/>
      <c r="G6" s="274"/>
      <c r="H6" s="275"/>
      <c r="I6" s="242"/>
      <c r="J6" s="242">
        <v>363</v>
      </c>
      <c r="K6" s="242">
        <v>277</v>
      </c>
      <c r="L6" s="243">
        <f>K6/J6</f>
        <v>0.76308539944903586</v>
      </c>
      <c r="M6" s="244"/>
      <c r="N6" s="244"/>
      <c r="O6" s="244"/>
      <c r="P6" s="244"/>
    </row>
    <row r="7" spans="1:19" x14ac:dyDescent="0.2">
      <c r="A7" s="245" t="s">
        <v>8</v>
      </c>
      <c r="B7" s="246"/>
      <c r="C7" s="246"/>
      <c r="D7" s="246"/>
      <c r="E7" s="246"/>
      <c r="F7" s="241"/>
      <c r="G7" s="247"/>
      <c r="H7" s="36"/>
      <c r="I7" s="36"/>
      <c r="J7" s="242">
        <v>106</v>
      </c>
      <c r="K7" s="242">
        <v>59</v>
      </c>
      <c r="L7" s="243">
        <f>K7/J7</f>
        <v>0.55660377358490565</v>
      </c>
      <c r="M7" s="244"/>
      <c r="N7" s="244"/>
      <c r="O7" s="244"/>
      <c r="P7" s="244"/>
      <c r="R7" s="205"/>
    </row>
    <row r="8" spans="1:19" x14ac:dyDescent="0.2">
      <c r="A8" s="245" t="s">
        <v>58</v>
      </c>
      <c r="B8" s="273"/>
      <c r="C8" s="274"/>
      <c r="D8" s="274"/>
      <c r="E8" s="274"/>
      <c r="F8" s="274"/>
      <c r="G8" s="274"/>
      <c r="H8" s="275"/>
      <c r="I8" s="36"/>
      <c r="J8" s="242">
        <v>67</v>
      </c>
      <c r="K8" s="242">
        <v>14</v>
      </c>
      <c r="L8" s="243">
        <f t="shared" ref="L8:L14" si="0">K8/J8</f>
        <v>0.20895522388059701</v>
      </c>
      <c r="M8" s="244"/>
      <c r="N8" s="244"/>
      <c r="O8" s="244"/>
      <c r="P8" s="244"/>
      <c r="R8" s="248"/>
    </row>
    <row r="9" spans="1:19" x14ac:dyDescent="0.2">
      <c r="A9" s="245" t="s">
        <v>9</v>
      </c>
      <c r="B9" s="239"/>
      <c r="C9" s="239"/>
      <c r="D9" s="239"/>
      <c r="E9" s="239"/>
      <c r="F9" s="249"/>
      <c r="G9" s="247"/>
      <c r="H9" s="250"/>
      <c r="I9" s="250"/>
      <c r="J9" s="242">
        <v>1611</v>
      </c>
      <c r="K9" s="242">
        <v>1093</v>
      </c>
      <c r="L9" s="243">
        <f t="shared" si="0"/>
        <v>0.67846058348851646</v>
      </c>
      <c r="M9" s="244"/>
      <c r="N9" s="244"/>
      <c r="O9" s="244"/>
      <c r="P9" s="244"/>
      <c r="Q9" s="251"/>
      <c r="R9" s="252"/>
    </row>
    <row r="10" spans="1:19" x14ac:dyDescent="0.2">
      <c r="A10" s="245" t="s">
        <v>60</v>
      </c>
      <c r="B10" s="273"/>
      <c r="C10" s="274"/>
      <c r="D10" s="274"/>
      <c r="E10" s="274"/>
      <c r="F10" s="274"/>
      <c r="G10" s="274"/>
      <c r="H10" s="275"/>
      <c r="I10" s="250"/>
      <c r="J10" s="242">
        <v>510</v>
      </c>
      <c r="K10" s="242">
        <v>293</v>
      </c>
      <c r="L10" s="243">
        <f t="shared" si="0"/>
        <v>0.57450980392156858</v>
      </c>
      <c r="M10" s="244"/>
      <c r="N10" s="244"/>
      <c r="O10" s="244"/>
      <c r="P10" s="244"/>
      <c r="Q10" s="251"/>
      <c r="R10" s="252"/>
    </row>
    <row r="11" spans="1:19" x14ac:dyDescent="0.2">
      <c r="A11" s="253" t="s">
        <v>10</v>
      </c>
      <c r="B11" s="239"/>
      <c r="C11" s="239"/>
      <c r="D11" s="239"/>
      <c r="E11" s="239"/>
      <c r="F11" s="249"/>
      <c r="G11" s="247"/>
      <c r="H11" s="250"/>
      <c r="I11" s="250"/>
      <c r="J11" s="242">
        <v>166</v>
      </c>
      <c r="K11" s="242">
        <v>82</v>
      </c>
      <c r="L11" s="243">
        <f t="shared" si="0"/>
        <v>0.49397590361445781</v>
      </c>
      <c r="M11" s="244"/>
      <c r="N11" s="244"/>
      <c r="O11" s="244"/>
      <c r="P11" s="244"/>
      <c r="Q11" s="251"/>
      <c r="R11" s="252"/>
    </row>
    <row r="12" spans="1:19" x14ac:dyDescent="0.2">
      <c r="A12" s="253" t="s">
        <v>62</v>
      </c>
      <c r="B12" s="273"/>
      <c r="C12" s="274"/>
      <c r="D12" s="274"/>
      <c r="E12" s="274"/>
      <c r="F12" s="274"/>
      <c r="G12" s="274"/>
      <c r="H12" s="275"/>
      <c r="I12" s="250"/>
      <c r="J12" s="242">
        <v>53</v>
      </c>
      <c r="K12" s="242">
        <v>17</v>
      </c>
      <c r="L12" s="243">
        <f t="shared" si="0"/>
        <v>0.32075471698113206</v>
      </c>
      <c r="M12" s="244"/>
      <c r="N12" s="244"/>
      <c r="O12" s="244"/>
      <c r="P12" s="244"/>
      <c r="Q12" s="251"/>
      <c r="R12" s="252"/>
    </row>
    <row r="13" spans="1:19" x14ac:dyDescent="0.2">
      <c r="A13" s="245" t="s">
        <v>29</v>
      </c>
      <c r="B13" s="239"/>
      <c r="C13" s="239"/>
      <c r="D13" s="239"/>
      <c r="E13" s="239"/>
      <c r="F13" s="249"/>
      <c r="G13" s="247"/>
      <c r="H13" s="36"/>
      <c r="I13" s="36"/>
      <c r="J13" s="242">
        <v>311</v>
      </c>
      <c r="K13" s="242">
        <v>185</v>
      </c>
      <c r="L13" s="243">
        <f t="shared" si="0"/>
        <v>0.59485530546623799</v>
      </c>
      <c r="M13" s="244"/>
      <c r="N13" s="244"/>
      <c r="O13" s="244"/>
      <c r="P13" s="244"/>
      <c r="Q13" s="251"/>
      <c r="R13" s="252"/>
    </row>
    <row r="14" spans="1:19" x14ac:dyDescent="0.2">
      <c r="A14" s="253" t="s">
        <v>64</v>
      </c>
      <c r="B14" s="273"/>
      <c r="C14" s="274"/>
      <c r="D14" s="274"/>
      <c r="E14" s="274"/>
      <c r="F14" s="274"/>
      <c r="G14" s="274"/>
      <c r="H14" s="275"/>
      <c r="I14" s="36"/>
      <c r="J14" s="242">
        <v>98</v>
      </c>
      <c r="K14" s="242">
        <v>60</v>
      </c>
      <c r="L14" s="243">
        <f t="shared" si="0"/>
        <v>0.61224489795918369</v>
      </c>
      <c r="M14" s="244"/>
      <c r="N14" s="244"/>
      <c r="O14" s="244"/>
      <c r="P14" s="244"/>
      <c r="Q14" s="251"/>
      <c r="R14" s="254"/>
    </row>
    <row r="15" spans="1:19" x14ac:dyDescent="0.2">
      <c r="A15" s="245" t="s">
        <v>11</v>
      </c>
      <c r="B15" s="239"/>
      <c r="C15" s="239"/>
      <c r="D15" s="239"/>
      <c r="E15" s="239"/>
      <c r="F15" s="249"/>
      <c r="G15" s="247"/>
      <c r="H15" s="250"/>
      <c r="I15" s="250"/>
      <c r="J15" s="255"/>
      <c r="K15" s="255"/>
      <c r="L15" s="255"/>
      <c r="M15" s="255"/>
      <c r="N15" s="255"/>
      <c r="O15" s="255"/>
      <c r="P15" s="255"/>
      <c r="R15" s="205"/>
      <c r="S15" s="205"/>
    </row>
    <row r="16" spans="1:19" x14ac:dyDescent="0.2">
      <c r="A16" s="253" t="s">
        <v>12</v>
      </c>
      <c r="B16" s="239"/>
      <c r="C16" s="239"/>
      <c r="D16" s="239"/>
      <c r="E16" s="239"/>
      <c r="F16" s="249"/>
      <c r="G16" s="220"/>
      <c r="H16" s="250"/>
      <c r="I16" s="250"/>
      <c r="J16" s="255"/>
      <c r="K16" s="255"/>
      <c r="L16" s="255"/>
      <c r="M16" s="255"/>
      <c r="N16" s="255"/>
      <c r="O16" s="255"/>
      <c r="P16" s="255"/>
      <c r="R16" s="205"/>
    </row>
    <row r="17" spans="1:18" x14ac:dyDescent="0.2">
      <c r="A17" s="245" t="s">
        <v>71</v>
      </c>
      <c r="B17" s="246"/>
      <c r="C17" s="246"/>
      <c r="D17" s="246"/>
      <c r="E17" s="246"/>
      <c r="F17" s="249"/>
      <c r="G17" s="220"/>
      <c r="H17" s="250"/>
      <c r="I17" s="250"/>
      <c r="J17" s="255"/>
      <c r="K17" s="255"/>
      <c r="L17" s="255"/>
      <c r="M17" s="255"/>
      <c r="N17" s="255"/>
      <c r="O17" s="255"/>
      <c r="P17" s="255"/>
      <c r="R17" s="251"/>
    </row>
    <row r="18" spans="1:18" x14ac:dyDescent="0.2">
      <c r="A18" s="245" t="s">
        <v>13</v>
      </c>
      <c r="B18" s="239"/>
      <c r="C18" s="239"/>
      <c r="D18" s="239"/>
      <c r="E18" s="239"/>
      <c r="F18" s="249"/>
      <c r="G18" s="220"/>
      <c r="H18" s="250"/>
      <c r="I18" s="250"/>
      <c r="J18" s="255"/>
      <c r="K18" s="255"/>
      <c r="L18" s="255"/>
      <c r="M18" s="255"/>
      <c r="N18" s="255"/>
      <c r="O18" s="255"/>
      <c r="P18" s="255"/>
      <c r="R18" s="251"/>
    </row>
    <row r="19" spans="1:18" x14ac:dyDescent="0.2">
      <c r="A19" s="256"/>
      <c r="B19" s="257"/>
      <c r="C19" s="257"/>
      <c r="D19" s="257"/>
      <c r="E19" s="257"/>
      <c r="F19" s="258"/>
      <c r="G19" s="37"/>
      <c r="H19" s="259"/>
      <c r="I19" s="259"/>
      <c r="J19" s="260"/>
      <c r="K19" s="260"/>
      <c r="L19" s="260"/>
      <c r="M19" s="260"/>
      <c r="N19" s="260"/>
      <c r="O19" s="260"/>
      <c r="P19" s="260"/>
      <c r="R19" s="251"/>
    </row>
    <row r="21" spans="1:18" x14ac:dyDescent="0.2">
      <c r="A21" s="6" t="s">
        <v>136</v>
      </c>
    </row>
  </sheetData>
  <mergeCells count="7">
    <mergeCell ref="B14:H14"/>
    <mergeCell ref="B3:G3"/>
    <mergeCell ref="J4:P4"/>
    <mergeCell ref="B6:H6"/>
    <mergeCell ref="B8:H8"/>
    <mergeCell ref="B10:H10"/>
    <mergeCell ref="B12:H12"/>
  </mergeCells>
  <pageMargins left="0.23622047244094491" right="0.23622047244094491" top="0.74803149606299213" bottom="0.74803149606299213" header="0.31496062992125984" footer="0.31496062992125984"/>
  <pageSetup paperSize="9" scale="9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zoomScale="80" zoomScaleNormal="80" workbookViewId="0">
      <pane xSplit="1" ySplit="4" topLeftCell="B20" activePane="bottomRight" state="frozen"/>
      <selection pane="topRight" activeCell="B1" sqref="B1"/>
      <selection pane="bottomLeft" activeCell="A5" sqref="A5"/>
      <selection pane="bottomRight" activeCell="A36" sqref="A36"/>
    </sheetView>
  </sheetViews>
  <sheetFormatPr baseColWidth="10" defaultRowHeight="12.75" x14ac:dyDescent="0.2"/>
  <cols>
    <col min="1" max="1" width="53.42578125" customWidth="1"/>
    <col min="9" max="10" width="9.42578125" customWidth="1"/>
    <col min="11" max="11" width="10.7109375" customWidth="1"/>
    <col min="12" max="12" width="8.5703125" customWidth="1"/>
    <col min="13" max="13" width="9" customWidth="1"/>
    <col min="14" max="14" width="13" customWidth="1"/>
    <col min="15" max="15" width="12.85546875" customWidth="1"/>
  </cols>
  <sheetData>
    <row r="1" spans="1:18" ht="15" x14ac:dyDescent="0.2">
      <c r="A1" s="2" t="s">
        <v>125</v>
      </c>
      <c r="B1" s="3"/>
      <c r="C1" s="3"/>
      <c r="D1" s="3"/>
      <c r="E1" s="3"/>
      <c r="F1" s="3"/>
      <c r="G1" s="4"/>
      <c r="H1" s="4"/>
      <c r="I1" s="4"/>
      <c r="J1" s="4"/>
      <c r="K1" s="4"/>
      <c r="L1" s="5"/>
      <c r="M1" s="127"/>
      <c r="Q1" s="22"/>
    </row>
    <row r="2" spans="1:18" x14ac:dyDescent="0.2">
      <c r="A2" s="2"/>
      <c r="B2" s="3"/>
      <c r="C2" s="3"/>
      <c r="D2" s="3"/>
      <c r="E2" s="3"/>
      <c r="F2" s="3"/>
      <c r="G2" s="4"/>
      <c r="H2" s="4"/>
      <c r="I2" s="4"/>
      <c r="J2" s="4"/>
      <c r="K2" s="4"/>
      <c r="L2" s="5"/>
    </row>
    <row r="3" spans="1:18" ht="57" customHeight="1" x14ac:dyDescent="0.2">
      <c r="A3" s="28" t="s">
        <v>54</v>
      </c>
      <c r="B3" s="268" t="s">
        <v>0</v>
      </c>
      <c r="C3" s="269"/>
      <c r="D3" s="269"/>
      <c r="E3" s="269"/>
      <c r="F3" s="269"/>
      <c r="G3" s="269"/>
      <c r="H3" s="269"/>
      <c r="I3" s="269"/>
      <c r="J3" s="270"/>
      <c r="K3" s="28" t="s">
        <v>0</v>
      </c>
      <c r="L3" s="28" t="s">
        <v>1</v>
      </c>
      <c r="M3" s="28" t="s">
        <v>2</v>
      </c>
      <c r="N3" s="28" t="s">
        <v>55</v>
      </c>
      <c r="O3" s="28" t="s">
        <v>30</v>
      </c>
      <c r="P3" s="28" t="s">
        <v>31</v>
      </c>
      <c r="R3" s="91" t="s">
        <v>52</v>
      </c>
    </row>
    <row r="4" spans="1:18" ht="19.5" customHeight="1" x14ac:dyDescent="0.2">
      <c r="A4" s="34"/>
      <c r="B4" s="28">
        <v>2010</v>
      </c>
      <c r="C4" s="28">
        <v>2011</v>
      </c>
      <c r="D4" s="28">
        <v>2012</v>
      </c>
      <c r="E4" s="100">
        <v>2013</v>
      </c>
      <c r="F4" s="35">
        <v>2014</v>
      </c>
      <c r="G4" s="33">
        <v>2015</v>
      </c>
      <c r="H4" s="33">
        <v>2016</v>
      </c>
      <c r="I4" s="33">
        <v>2017</v>
      </c>
      <c r="J4" s="33">
        <v>2018</v>
      </c>
      <c r="K4" s="268">
        <v>2019</v>
      </c>
      <c r="L4" s="269"/>
      <c r="M4" s="269"/>
      <c r="N4" s="269"/>
      <c r="O4" s="269"/>
      <c r="P4" s="270"/>
    </row>
    <row r="5" spans="1:18" s="167" customFormat="1" ht="20.100000000000001" customHeight="1" x14ac:dyDescent="0.2">
      <c r="A5" s="144" t="s">
        <v>7</v>
      </c>
      <c r="B5" s="164">
        <v>3921</v>
      </c>
      <c r="C5" s="164">
        <v>4098</v>
      </c>
      <c r="D5" s="164">
        <v>4810</v>
      </c>
      <c r="E5" s="165">
        <v>6606</v>
      </c>
      <c r="F5" s="83">
        <v>9427</v>
      </c>
      <c r="G5" s="25">
        <v>10442</v>
      </c>
      <c r="H5" s="25">
        <v>11480</v>
      </c>
      <c r="I5" s="25">
        <v>12518</v>
      </c>
      <c r="J5" s="166">
        <v>12771</v>
      </c>
      <c r="K5" s="179">
        <v>14866</v>
      </c>
      <c r="L5" s="32">
        <v>82.4</v>
      </c>
      <c r="M5" s="32">
        <v>53.2</v>
      </c>
      <c r="N5" s="32">
        <v>15</v>
      </c>
      <c r="O5" s="32">
        <v>83.4</v>
      </c>
      <c r="P5" s="32">
        <v>53.1</v>
      </c>
    </row>
    <row r="6" spans="1:18" s="167" customFormat="1" ht="20.100000000000001" customHeight="1" x14ac:dyDescent="0.2">
      <c r="A6" s="144" t="s">
        <v>56</v>
      </c>
      <c r="B6" s="273" t="s">
        <v>57</v>
      </c>
      <c r="C6" s="274"/>
      <c r="D6" s="274"/>
      <c r="E6" s="274"/>
      <c r="F6" s="274"/>
      <c r="G6" s="274"/>
      <c r="H6" s="275"/>
      <c r="I6" s="25">
        <v>5316</v>
      </c>
      <c r="J6" s="166">
        <v>5136</v>
      </c>
      <c r="K6" s="179">
        <v>6534</v>
      </c>
      <c r="L6" s="32">
        <v>69.8</v>
      </c>
      <c r="M6" s="32">
        <v>56.5</v>
      </c>
      <c r="N6" s="32">
        <v>55</v>
      </c>
      <c r="O6" s="32">
        <v>71.3</v>
      </c>
      <c r="P6" s="32">
        <v>56.3</v>
      </c>
    </row>
    <row r="7" spans="1:18" s="167" customFormat="1" ht="20.100000000000001" customHeight="1" x14ac:dyDescent="0.2">
      <c r="A7" s="144" t="s">
        <v>108</v>
      </c>
      <c r="B7" s="273" t="s">
        <v>57</v>
      </c>
      <c r="C7" s="274"/>
      <c r="D7" s="274"/>
      <c r="E7" s="274"/>
      <c r="F7" s="274"/>
      <c r="G7" s="274"/>
      <c r="H7" s="274"/>
      <c r="I7" s="275"/>
      <c r="J7" s="166">
        <v>932</v>
      </c>
      <c r="K7" s="179">
        <v>696</v>
      </c>
      <c r="L7" s="32">
        <v>45.9</v>
      </c>
      <c r="M7" s="32">
        <v>60.9</v>
      </c>
      <c r="N7" s="32">
        <v>88</v>
      </c>
      <c r="O7" s="32">
        <v>47.3</v>
      </c>
      <c r="P7" s="32">
        <v>59.7</v>
      </c>
    </row>
    <row r="8" spans="1:18" s="167" customFormat="1" ht="20.100000000000001" customHeight="1" x14ac:dyDescent="0.2">
      <c r="A8" s="168" t="s">
        <v>8</v>
      </c>
      <c r="B8" s="169">
        <v>2390</v>
      </c>
      <c r="C8" s="169">
        <v>2304</v>
      </c>
      <c r="D8" s="169">
        <v>2265</v>
      </c>
      <c r="E8" s="169">
        <v>2241</v>
      </c>
      <c r="F8" s="83">
        <v>2288</v>
      </c>
      <c r="G8" s="170">
        <v>2256</v>
      </c>
      <c r="H8" s="36">
        <v>2242</v>
      </c>
      <c r="I8" s="36">
        <v>2226</v>
      </c>
      <c r="J8" s="25">
        <v>2576</v>
      </c>
      <c r="K8" s="179">
        <v>2573</v>
      </c>
      <c r="L8" s="124">
        <v>52.3</v>
      </c>
      <c r="M8" s="32">
        <v>52.4</v>
      </c>
      <c r="N8" s="124">
        <v>17</v>
      </c>
      <c r="O8" s="124">
        <v>52.7</v>
      </c>
      <c r="P8" s="32">
        <v>52.8</v>
      </c>
      <c r="R8" s="171"/>
    </row>
    <row r="9" spans="1:18" s="167" customFormat="1" ht="20.100000000000001" customHeight="1" x14ac:dyDescent="0.2">
      <c r="A9" s="168" t="s">
        <v>58</v>
      </c>
      <c r="B9" s="273" t="s">
        <v>57</v>
      </c>
      <c r="C9" s="274"/>
      <c r="D9" s="274"/>
      <c r="E9" s="274"/>
      <c r="F9" s="274"/>
      <c r="G9" s="274"/>
      <c r="H9" s="275"/>
      <c r="I9" s="36" t="s">
        <v>59</v>
      </c>
      <c r="J9" s="25">
        <v>1509</v>
      </c>
      <c r="K9" s="179">
        <v>2027</v>
      </c>
      <c r="L9" s="32">
        <v>46.4</v>
      </c>
      <c r="M9" s="32">
        <v>57.5</v>
      </c>
      <c r="N9" s="32">
        <v>20.8</v>
      </c>
      <c r="O9" s="32">
        <v>46.7</v>
      </c>
      <c r="P9" s="32">
        <v>57.3</v>
      </c>
      <c r="R9" s="172"/>
    </row>
    <row r="10" spans="1:18" s="167" customFormat="1" ht="20.100000000000001" customHeight="1" x14ac:dyDescent="0.2">
      <c r="A10" s="168" t="s">
        <v>9</v>
      </c>
      <c r="B10" s="164">
        <v>8690</v>
      </c>
      <c r="C10" s="164">
        <v>8601</v>
      </c>
      <c r="D10" s="164">
        <v>8302</v>
      </c>
      <c r="E10" s="164">
        <v>8326</v>
      </c>
      <c r="F10" s="173">
        <v>8476</v>
      </c>
      <c r="G10" s="170">
        <v>8404</v>
      </c>
      <c r="H10" s="36">
        <v>8153</v>
      </c>
      <c r="I10" s="36">
        <v>7990</v>
      </c>
      <c r="J10" s="25">
        <v>8099</v>
      </c>
      <c r="K10" s="179">
        <v>7829</v>
      </c>
      <c r="L10" s="124">
        <v>62.9</v>
      </c>
      <c r="M10" s="32">
        <v>51.4</v>
      </c>
      <c r="N10" s="124">
        <v>17</v>
      </c>
      <c r="O10" s="124">
        <v>63.2</v>
      </c>
      <c r="P10" s="32">
        <v>51.2</v>
      </c>
      <c r="Q10" s="174"/>
      <c r="R10" s="175"/>
    </row>
    <row r="11" spans="1:18" s="167" customFormat="1" ht="20.100000000000001" customHeight="1" x14ac:dyDescent="0.2">
      <c r="A11" s="168" t="s">
        <v>60</v>
      </c>
      <c r="B11" s="273" t="s">
        <v>57</v>
      </c>
      <c r="C11" s="274"/>
      <c r="D11" s="274"/>
      <c r="E11" s="274"/>
      <c r="F11" s="274"/>
      <c r="G11" s="274"/>
      <c r="H11" s="275"/>
      <c r="I11" s="36" t="s">
        <v>61</v>
      </c>
      <c r="J11" s="25">
        <v>5524</v>
      </c>
      <c r="K11" s="179">
        <v>5258</v>
      </c>
      <c r="L11" s="32">
        <v>59.8</v>
      </c>
      <c r="M11" s="32">
        <v>55</v>
      </c>
      <c r="N11" s="32">
        <v>21.2</v>
      </c>
      <c r="O11" s="32">
        <v>58.6</v>
      </c>
      <c r="P11" s="32">
        <v>55</v>
      </c>
      <c r="Q11" s="174"/>
      <c r="R11" s="175"/>
    </row>
    <row r="12" spans="1:18" s="167" customFormat="1" ht="20.100000000000001" customHeight="1" x14ac:dyDescent="0.2">
      <c r="A12" s="168" t="s">
        <v>109</v>
      </c>
      <c r="B12" s="273" t="s">
        <v>57</v>
      </c>
      <c r="C12" s="274"/>
      <c r="D12" s="274"/>
      <c r="E12" s="274"/>
      <c r="F12" s="274"/>
      <c r="G12" s="274"/>
      <c r="H12" s="274"/>
      <c r="I12" s="275"/>
      <c r="J12" s="25">
        <v>1175</v>
      </c>
      <c r="K12" s="179">
        <v>1084</v>
      </c>
      <c r="L12" s="32">
        <v>55.4</v>
      </c>
      <c r="M12" s="32">
        <v>60.5</v>
      </c>
      <c r="N12" s="32">
        <v>34</v>
      </c>
      <c r="O12" s="32">
        <v>52.8</v>
      </c>
      <c r="P12" s="32">
        <v>60.4</v>
      </c>
      <c r="Q12" s="174"/>
      <c r="R12" s="175"/>
    </row>
    <row r="13" spans="1:18" s="167" customFormat="1" ht="20.100000000000001" customHeight="1" x14ac:dyDescent="0.2">
      <c r="A13" s="176" t="s">
        <v>10</v>
      </c>
      <c r="B13" s="164">
        <v>1040</v>
      </c>
      <c r="C13" s="164">
        <v>1057</v>
      </c>
      <c r="D13" s="164">
        <v>1026</v>
      </c>
      <c r="E13" s="164">
        <v>1063</v>
      </c>
      <c r="F13" s="173">
        <v>1104</v>
      </c>
      <c r="G13" s="170">
        <v>1093</v>
      </c>
      <c r="H13" s="36">
        <v>1048</v>
      </c>
      <c r="I13" s="36">
        <v>1005</v>
      </c>
      <c r="J13" s="25">
        <v>1002</v>
      </c>
      <c r="K13" s="179">
        <v>997</v>
      </c>
      <c r="L13" s="124">
        <v>49.3</v>
      </c>
      <c r="M13" s="32">
        <v>49.6</v>
      </c>
      <c r="N13" s="124">
        <v>17</v>
      </c>
      <c r="O13" s="32">
        <v>45.1</v>
      </c>
      <c r="P13" s="32">
        <v>49.2</v>
      </c>
      <c r="Q13" s="174"/>
      <c r="R13" s="175"/>
    </row>
    <row r="14" spans="1:18" s="167" customFormat="1" ht="20.100000000000001" customHeight="1" x14ac:dyDescent="0.2">
      <c r="A14" s="176" t="s">
        <v>62</v>
      </c>
      <c r="B14" s="273" t="s">
        <v>57</v>
      </c>
      <c r="C14" s="274"/>
      <c r="D14" s="274"/>
      <c r="E14" s="274"/>
      <c r="F14" s="274"/>
      <c r="G14" s="274"/>
      <c r="H14" s="275"/>
      <c r="I14" s="36" t="s">
        <v>63</v>
      </c>
      <c r="J14" s="25">
        <v>734</v>
      </c>
      <c r="K14" s="179">
        <v>888</v>
      </c>
      <c r="L14" s="32">
        <v>41.3</v>
      </c>
      <c r="M14" s="32">
        <v>55.1</v>
      </c>
      <c r="N14" s="32">
        <v>22.3</v>
      </c>
      <c r="O14" s="32">
        <v>44.1</v>
      </c>
      <c r="P14" s="32">
        <v>55</v>
      </c>
      <c r="Q14" s="174"/>
      <c r="R14" s="175"/>
    </row>
    <row r="15" spans="1:18" s="167" customFormat="1" ht="20.100000000000001" customHeight="1" x14ac:dyDescent="0.2">
      <c r="A15" s="176" t="s">
        <v>110</v>
      </c>
      <c r="B15" s="273" t="s">
        <v>57</v>
      </c>
      <c r="C15" s="274"/>
      <c r="D15" s="274"/>
      <c r="E15" s="274"/>
      <c r="F15" s="274"/>
      <c r="G15" s="274"/>
      <c r="H15" s="274"/>
      <c r="I15" s="275"/>
      <c r="J15" s="25">
        <v>149</v>
      </c>
      <c r="K15" s="179">
        <v>146</v>
      </c>
      <c r="L15" s="32">
        <v>45.9</v>
      </c>
      <c r="M15" s="32">
        <v>61.2</v>
      </c>
      <c r="N15" s="32">
        <v>23.9</v>
      </c>
      <c r="O15" s="32">
        <v>38.4</v>
      </c>
      <c r="P15" s="32">
        <v>60.7</v>
      </c>
      <c r="Q15" s="174"/>
      <c r="R15" s="175"/>
    </row>
    <row r="16" spans="1:18" s="167" customFormat="1" ht="20.100000000000001" customHeight="1" x14ac:dyDescent="0.2">
      <c r="A16" s="168" t="s">
        <v>29</v>
      </c>
      <c r="B16" s="164">
        <v>2544</v>
      </c>
      <c r="C16" s="164">
        <v>2463</v>
      </c>
      <c r="D16" s="164">
        <v>2392</v>
      </c>
      <c r="E16" s="164">
        <v>2365</v>
      </c>
      <c r="F16" s="173">
        <v>2353</v>
      </c>
      <c r="G16" s="170">
        <v>2323</v>
      </c>
      <c r="H16" s="36">
        <v>2234</v>
      </c>
      <c r="I16" s="36">
        <v>2206</v>
      </c>
      <c r="J16" s="25">
        <v>2326</v>
      </c>
      <c r="K16" s="179">
        <v>2239</v>
      </c>
      <c r="L16" s="124">
        <v>49.3</v>
      </c>
      <c r="M16" s="32">
        <v>52.3</v>
      </c>
      <c r="N16" s="124">
        <v>17</v>
      </c>
      <c r="O16" s="32">
        <v>47.5</v>
      </c>
      <c r="P16" s="32">
        <v>52</v>
      </c>
      <c r="Q16" s="174"/>
      <c r="R16" s="175"/>
    </row>
    <row r="17" spans="1:19" s="167" customFormat="1" ht="20.100000000000001" customHeight="1" x14ac:dyDescent="0.2">
      <c r="A17" s="176" t="s">
        <v>64</v>
      </c>
      <c r="B17" s="273" t="s">
        <v>57</v>
      </c>
      <c r="C17" s="274"/>
      <c r="D17" s="274"/>
      <c r="E17" s="274"/>
      <c r="F17" s="274"/>
      <c r="G17" s="274"/>
      <c r="H17" s="275"/>
      <c r="I17" s="36" t="s">
        <v>65</v>
      </c>
      <c r="J17" s="25">
        <v>1322</v>
      </c>
      <c r="K17" s="179">
        <v>1483</v>
      </c>
      <c r="L17" s="32">
        <v>49.7</v>
      </c>
      <c r="M17" s="32">
        <v>55.9</v>
      </c>
      <c r="N17" s="32">
        <v>19.600000000000001</v>
      </c>
      <c r="O17" s="32">
        <v>49.8</v>
      </c>
      <c r="P17" s="32">
        <v>56</v>
      </c>
      <c r="Q17" s="174"/>
      <c r="R17" s="177"/>
    </row>
    <row r="18" spans="1:19" s="167" customFormat="1" ht="20.100000000000001" customHeight="1" x14ac:dyDescent="0.2">
      <c r="A18" s="176" t="s">
        <v>111</v>
      </c>
      <c r="B18" s="273" t="s">
        <v>57</v>
      </c>
      <c r="C18" s="274"/>
      <c r="D18" s="274"/>
      <c r="E18" s="274"/>
      <c r="F18" s="274"/>
      <c r="G18" s="274"/>
      <c r="H18" s="274"/>
      <c r="I18" s="275"/>
      <c r="J18" s="25">
        <v>301</v>
      </c>
      <c r="K18" s="179">
        <v>265</v>
      </c>
      <c r="L18" s="32">
        <v>49.4</v>
      </c>
      <c r="M18" s="32">
        <v>60.4</v>
      </c>
      <c r="N18" s="32">
        <v>27.3</v>
      </c>
      <c r="O18" s="32">
        <v>46.3</v>
      </c>
      <c r="P18" s="32">
        <v>60.4</v>
      </c>
      <c r="Q18" s="174"/>
      <c r="R18" s="177"/>
    </row>
    <row r="19" spans="1:19" s="167" customFormat="1" ht="20.100000000000001" customHeight="1" x14ac:dyDescent="0.2">
      <c r="A19" s="168" t="s">
        <v>14</v>
      </c>
      <c r="B19" s="164">
        <v>374</v>
      </c>
      <c r="C19" s="164">
        <v>376</v>
      </c>
      <c r="D19" s="164">
        <v>367</v>
      </c>
      <c r="E19" s="164">
        <v>376</v>
      </c>
      <c r="F19" s="173">
        <v>525</v>
      </c>
      <c r="G19" s="141">
        <v>508</v>
      </c>
      <c r="H19" s="36">
        <v>463</v>
      </c>
      <c r="I19" s="36">
        <v>447</v>
      </c>
      <c r="J19" s="25">
        <v>494</v>
      </c>
      <c r="K19" s="179">
        <v>471</v>
      </c>
      <c r="L19" s="124">
        <v>70</v>
      </c>
      <c r="M19" s="32">
        <v>51.5</v>
      </c>
      <c r="N19" s="124">
        <v>17</v>
      </c>
      <c r="O19" s="124">
        <v>71.5</v>
      </c>
      <c r="P19" s="32">
        <v>51.3</v>
      </c>
      <c r="Q19" s="174"/>
      <c r="R19" s="175"/>
    </row>
    <row r="20" spans="1:19" s="167" customFormat="1" ht="20.100000000000001" customHeight="1" x14ac:dyDescent="0.2">
      <c r="A20" s="176" t="s">
        <v>66</v>
      </c>
      <c r="B20" s="273" t="s">
        <v>57</v>
      </c>
      <c r="C20" s="274"/>
      <c r="D20" s="274"/>
      <c r="E20" s="274"/>
      <c r="F20" s="274"/>
      <c r="G20" s="274"/>
      <c r="H20" s="275"/>
      <c r="I20" s="36" t="s">
        <v>67</v>
      </c>
      <c r="J20" s="25">
        <v>265</v>
      </c>
      <c r="K20" s="179">
        <v>325</v>
      </c>
      <c r="L20" s="32">
        <v>68.599999999999994</v>
      </c>
      <c r="M20" s="32">
        <v>56.2</v>
      </c>
      <c r="N20" s="32">
        <v>20.6</v>
      </c>
      <c r="O20" s="32">
        <v>65.5</v>
      </c>
      <c r="P20" s="32">
        <v>55.8</v>
      </c>
      <c r="Q20" s="174"/>
      <c r="R20" s="177"/>
    </row>
    <row r="21" spans="1:19" s="167" customFormat="1" ht="20.100000000000001" customHeight="1" x14ac:dyDescent="0.2">
      <c r="A21" s="176" t="s">
        <v>112</v>
      </c>
      <c r="B21" s="273" t="s">
        <v>57</v>
      </c>
      <c r="C21" s="274"/>
      <c r="D21" s="274"/>
      <c r="E21" s="274"/>
      <c r="F21" s="274"/>
      <c r="G21" s="274"/>
      <c r="H21" s="274"/>
      <c r="I21" s="275"/>
      <c r="J21" s="25">
        <v>61</v>
      </c>
      <c r="K21" s="179">
        <v>48</v>
      </c>
      <c r="L21" s="32">
        <v>64.599999999999994</v>
      </c>
      <c r="M21" s="32">
        <v>61.1</v>
      </c>
      <c r="N21" s="32">
        <v>34</v>
      </c>
      <c r="O21" s="32">
        <v>66</v>
      </c>
      <c r="P21" s="32">
        <v>60.8</v>
      </c>
      <c r="Q21" s="174"/>
      <c r="R21" s="177"/>
    </row>
    <row r="22" spans="1:19" s="167" customFormat="1" ht="20.100000000000001" customHeight="1" x14ac:dyDescent="0.2">
      <c r="A22" s="168" t="s">
        <v>68</v>
      </c>
      <c r="B22" s="273" t="s">
        <v>57</v>
      </c>
      <c r="C22" s="274"/>
      <c r="D22" s="274"/>
      <c r="E22" s="274"/>
      <c r="F22" s="274"/>
      <c r="G22" s="274"/>
      <c r="H22" s="274"/>
      <c r="I22" s="275"/>
      <c r="J22" s="25">
        <v>483</v>
      </c>
      <c r="K22" s="179">
        <v>418</v>
      </c>
      <c r="L22" s="124">
        <v>87.8</v>
      </c>
      <c r="M22" s="32">
        <v>54.9</v>
      </c>
      <c r="N22" s="124">
        <v>17</v>
      </c>
      <c r="O22" s="124">
        <v>87.9</v>
      </c>
      <c r="P22" s="32">
        <v>54.8</v>
      </c>
      <c r="R22" s="172"/>
      <c r="S22" s="171"/>
    </row>
    <row r="23" spans="1:19" s="167" customFormat="1" ht="20.100000000000001" customHeight="1" x14ac:dyDescent="0.2">
      <c r="A23" s="176" t="s">
        <v>69</v>
      </c>
      <c r="B23" s="273" t="s">
        <v>57</v>
      </c>
      <c r="C23" s="274"/>
      <c r="D23" s="274"/>
      <c r="E23" s="274"/>
      <c r="F23" s="274"/>
      <c r="G23" s="274"/>
      <c r="H23" s="275"/>
      <c r="I23" s="36" t="s">
        <v>70</v>
      </c>
      <c r="J23" s="25">
        <v>198</v>
      </c>
      <c r="K23" s="179">
        <v>97</v>
      </c>
      <c r="L23" s="32">
        <v>73.2</v>
      </c>
      <c r="M23" s="32">
        <v>58.9</v>
      </c>
      <c r="N23" s="32">
        <v>18.3</v>
      </c>
      <c r="O23" s="32">
        <v>82.3</v>
      </c>
      <c r="P23" s="32">
        <v>58.8</v>
      </c>
      <c r="R23" s="178"/>
      <c r="S23" s="171"/>
    </row>
    <row r="24" spans="1:19" s="167" customFormat="1" ht="28.5" customHeight="1" x14ac:dyDescent="0.2">
      <c r="A24" s="176" t="s">
        <v>113</v>
      </c>
      <c r="B24" s="273" t="s">
        <v>57</v>
      </c>
      <c r="C24" s="274"/>
      <c r="D24" s="274"/>
      <c r="E24" s="274"/>
      <c r="F24" s="274"/>
      <c r="G24" s="274"/>
      <c r="H24" s="274"/>
      <c r="I24" s="275"/>
      <c r="J24" s="25">
        <v>37</v>
      </c>
      <c r="K24" s="179">
        <v>47</v>
      </c>
      <c r="L24" s="32">
        <v>66</v>
      </c>
      <c r="M24" s="32">
        <v>61.2</v>
      </c>
      <c r="N24" s="32">
        <v>47.5</v>
      </c>
      <c r="O24" s="32">
        <v>73.7</v>
      </c>
      <c r="P24" s="32">
        <v>61.3</v>
      </c>
      <c r="R24" s="178"/>
      <c r="S24" s="171"/>
    </row>
    <row r="25" spans="1:19" s="167" customFormat="1" ht="20.100000000000001" customHeight="1" x14ac:dyDescent="0.2">
      <c r="A25" s="168" t="s">
        <v>11</v>
      </c>
      <c r="B25" s="164">
        <v>10</v>
      </c>
      <c r="C25" s="164">
        <v>5</v>
      </c>
      <c r="D25" s="164">
        <v>1</v>
      </c>
      <c r="E25" s="164">
        <v>2</v>
      </c>
      <c r="F25" s="173">
        <v>2</v>
      </c>
      <c r="G25" s="170">
        <v>0</v>
      </c>
      <c r="H25" s="36">
        <v>0</v>
      </c>
      <c r="I25" s="36">
        <v>2</v>
      </c>
      <c r="J25" s="25">
        <v>2</v>
      </c>
      <c r="K25" s="179">
        <v>0</v>
      </c>
      <c r="L25" s="32"/>
      <c r="M25" s="25"/>
      <c r="N25" s="207"/>
      <c r="O25" s="207"/>
      <c r="P25" s="25"/>
      <c r="R25" s="171"/>
      <c r="S25" s="171"/>
    </row>
    <row r="26" spans="1:19" s="167" customFormat="1" ht="20.100000000000001" customHeight="1" x14ac:dyDescent="0.2">
      <c r="A26" s="176" t="s">
        <v>12</v>
      </c>
      <c r="B26" s="164">
        <v>221</v>
      </c>
      <c r="C26" s="164">
        <v>168</v>
      </c>
      <c r="D26" s="164">
        <v>113</v>
      </c>
      <c r="E26" s="164">
        <v>71</v>
      </c>
      <c r="F26" s="173">
        <v>42</v>
      </c>
      <c r="G26" s="141">
        <v>24</v>
      </c>
      <c r="H26" s="36">
        <v>10</v>
      </c>
      <c r="I26" s="36">
        <v>1</v>
      </c>
      <c r="J26" s="25">
        <v>5</v>
      </c>
      <c r="K26" s="179">
        <v>1</v>
      </c>
      <c r="L26" s="32">
        <v>100</v>
      </c>
      <c r="M26" s="25">
        <v>61</v>
      </c>
      <c r="N26" s="32">
        <v>50</v>
      </c>
      <c r="O26" s="32">
        <v>100</v>
      </c>
      <c r="P26" s="25">
        <v>61</v>
      </c>
      <c r="R26" s="171"/>
    </row>
    <row r="27" spans="1:19" s="167" customFormat="1" ht="20.100000000000001" customHeight="1" x14ac:dyDescent="0.2">
      <c r="A27" s="168" t="s">
        <v>71</v>
      </c>
      <c r="B27" s="169">
        <v>6</v>
      </c>
      <c r="C27" s="169">
        <v>5</v>
      </c>
      <c r="D27" s="169">
        <v>6</v>
      </c>
      <c r="E27" s="169">
        <v>0</v>
      </c>
      <c r="F27" s="173">
        <v>2</v>
      </c>
      <c r="G27" s="141">
        <v>4</v>
      </c>
      <c r="H27" s="36">
        <v>1</v>
      </c>
      <c r="I27" s="36">
        <v>5</v>
      </c>
      <c r="J27" s="25">
        <v>3</v>
      </c>
      <c r="K27" s="179">
        <v>0</v>
      </c>
      <c r="L27" s="32"/>
      <c r="M27" s="25"/>
      <c r="N27" s="32"/>
      <c r="O27" s="32">
        <v>100</v>
      </c>
      <c r="P27" s="25"/>
      <c r="R27" s="174"/>
    </row>
    <row r="28" spans="1:19" s="167" customFormat="1" ht="20.100000000000001" customHeight="1" x14ac:dyDescent="0.2">
      <c r="A28" s="168" t="s">
        <v>13</v>
      </c>
      <c r="B28" s="164">
        <v>602</v>
      </c>
      <c r="C28" s="164">
        <v>311</v>
      </c>
      <c r="D28" s="164">
        <v>155</v>
      </c>
      <c r="E28" s="164">
        <v>85</v>
      </c>
      <c r="F28" s="173">
        <v>46</v>
      </c>
      <c r="G28" s="141">
        <v>19</v>
      </c>
      <c r="H28" s="36">
        <v>7</v>
      </c>
      <c r="I28" s="36">
        <v>1</v>
      </c>
      <c r="J28" s="25">
        <v>13</v>
      </c>
      <c r="K28" s="179">
        <v>2</v>
      </c>
      <c r="L28" s="32">
        <v>50</v>
      </c>
      <c r="M28" s="25">
        <v>50</v>
      </c>
      <c r="N28" s="32">
        <v>25</v>
      </c>
      <c r="O28" s="32">
        <v>12.5</v>
      </c>
      <c r="P28" s="25">
        <v>48</v>
      </c>
      <c r="R28" s="174"/>
    </row>
    <row r="29" spans="1:19" s="167" customFormat="1" ht="20.100000000000001" customHeight="1" x14ac:dyDescent="0.2">
      <c r="A29" s="176" t="s">
        <v>15</v>
      </c>
      <c r="B29" s="169">
        <v>63</v>
      </c>
      <c r="C29" s="169">
        <v>51</v>
      </c>
      <c r="D29" s="169">
        <v>50</v>
      </c>
      <c r="E29" s="169">
        <v>51</v>
      </c>
      <c r="F29" s="173">
        <v>41</v>
      </c>
      <c r="G29" s="141">
        <v>32</v>
      </c>
      <c r="H29" s="36">
        <v>33</v>
      </c>
      <c r="I29" s="36">
        <v>172</v>
      </c>
      <c r="J29" s="273" t="s">
        <v>57</v>
      </c>
      <c r="K29" s="274"/>
      <c r="L29" s="274"/>
      <c r="M29" s="274"/>
      <c r="N29" s="274"/>
      <c r="O29" s="274"/>
      <c r="P29" s="275"/>
      <c r="R29" s="174"/>
    </row>
    <row r="30" spans="1:19" s="167" customFormat="1" ht="20.100000000000001" customHeight="1" x14ac:dyDescent="0.2">
      <c r="A30" s="176" t="s">
        <v>114</v>
      </c>
      <c r="B30" s="276" t="s">
        <v>57</v>
      </c>
      <c r="C30" s="277"/>
      <c r="D30" s="277"/>
      <c r="E30" s="277"/>
      <c r="F30" s="277"/>
      <c r="G30" s="277"/>
      <c r="H30" s="277"/>
      <c r="I30" s="278"/>
      <c r="J30" s="25">
        <v>114</v>
      </c>
      <c r="K30" s="179">
        <v>67</v>
      </c>
      <c r="L30" s="32">
        <v>37.299999999999997</v>
      </c>
      <c r="M30" s="32">
        <v>62.4</v>
      </c>
      <c r="N30" s="32">
        <v>5.3</v>
      </c>
      <c r="O30" s="25">
        <v>35.700000000000003</v>
      </c>
      <c r="P30" s="25">
        <v>61.9</v>
      </c>
      <c r="R30" s="174"/>
    </row>
    <row r="31" spans="1:19" x14ac:dyDescent="0.2">
      <c r="A31" s="103" t="s">
        <v>16</v>
      </c>
      <c r="R31" s="16"/>
    </row>
    <row r="32" spans="1:19" x14ac:dyDescent="0.2">
      <c r="A32" s="103" t="s">
        <v>115</v>
      </c>
      <c r="R32" s="16"/>
    </row>
    <row r="33" spans="1:16" x14ac:dyDescent="0.2">
      <c r="A33" s="271" t="s">
        <v>94</v>
      </c>
      <c r="B33" s="271"/>
      <c r="C33" s="271"/>
      <c r="D33" s="271"/>
      <c r="E33" s="271"/>
      <c r="F33" s="271"/>
      <c r="G33" s="271"/>
      <c r="H33" s="271"/>
      <c r="I33" s="271"/>
      <c r="J33" s="271"/>
      <c r="K33" s="271"/>
      <c r="L33" s="271"/>
      <c r="M33" s="271"/>
      <c r="N33" s="271"/>
      <c r="O33" s="271"/>
      <c r="P33" s="271"/>
    </row>
    <row r="34" spans="1:16" ht="22.5" customHeight="1" x14ac:dyDescent="0.2">
      <c r="A34" s="272" t="s">
        <v>81</v>
      </c>
      <c r="B34" s="272"/>
      <c r="C34" s="272"/>
      <c r="D34" s="272"/>
      <c r="E34" s="272"/>
      <c r="F34" s="272"/>
      <c r="G34" s="272"/>
      <c r="H34" s="272"/>
      <c r="I34" s="272"/>
      <c r="J34" s="272"/>
      <c r="K34" s="272"/>
      <c r="L34" s="272"/>
      <c r="M34" s="272"/>
      <c r="N34" s="272"/>
      <c r="O34" s="272"/>
      <c r="P34" s="272"/>
    </row>
    <row r="36" spans="1:16" x14ac:dyDescent="0.2">
      <c r="A36" s="6" t="s">
        <v>131</v>
      </c>
    </row>
  </sheetData>
  <mergeCells count="20">
    <mergeCell ref="B17:H17"/>
    <mergeCell ref="B18:I18"/>
    <mergeCell ref="B20:H20"/>
    <mergeCell ref="B3:J3"/>
    <mergeCell ref="K4:P4"/>
    <mergeCell ref="B6:H6"/>
    <mergeCell ref="B7:I7"/>
    <mergeCell ref="B9:H9"/>
    <mergeCell ref="B11:H11"/>
    <mergeCell ref="B12:I12"/>
    <mergeCell ref="B14:H14"/>
    <mergeCell ref="B15:I15"/>
    <mergeCell ref="A33:P33"/>
    <mergeCell ref="A34:P34"/>
    <mergeCell ref="B21:I21"/>
    <mergeCell ref="B22:I22"/>
    <mergeCell ref="B23:H23"/>
    <mergeCell ref="B24:I24"/>
    <mergeCell ref="J29:P29"/>
    <mergeCell ref="B30:I30"/>
  </mergeCells>
  <pageMargins left="0.23622047244094491" right="0.23622047244094491" top="0.74803149606299213" bottom="0.74803149606299213" header="0.31496062992125984" footer="0.31496062992125984"/>
  <pageSetup paperSize="9" scale="6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
  <sheetViews>
    <sheetView zoomScaleNormal="100" workbookViewId="0">
      <pane xSplit="1" ySplit="4" topLeftCell="B5" activePane="bottomRight" state="frozen"/>
      <selection pane="topRight" activeCell="B1" sqref="B1"/>
      <selection pane="bottomLeft" activeCell="A5" sqref="A5"/>
      <selection pane="bottomRight" activeCell="A10" sqref="A10"/>
    </sheetView>
  </sheetViews>
  <sheetFormatPr baseColWidth="10" defaultRowHeight="15" x14ac:dyDescent="0.25"/>
  <cols>
    <col min="1" max="1" width="45" style="17" customWidth="1"/>
    <col min="2" max="5" width="7.7109375" style="17" customWidth="1"/>
    <col min="6" max="6" width="9.140625" style="17" customWidth="1"/>
    <col min="7" max="8" width="7.7109375" style="17" customWidth="1"/>
    <col min="9" max="9" width="9.85546875" style="17" customWidth="1"/>
    <col min="10" max="10" width="7.7109375" style="17" customWidth="1"/>
    <col min="11" max="16" width="10.7109375" style="17" customWidth="1"/>
    <col min="17" max="16384" width="11.42578125" style="17"/>
  </cols>
  <sheetData>
    <row r="1" spans="1:18" ht="24.75" x14ac:dyDescent="0.25">
      <c r="A1" s="2" t="s">
        <v>126</v>
      </c>
      <c r="F1" s="91" t="s">
        <v>52</v>
      </c>
      <c r="I1" s="22"/>
      <c r="J1" s="22"/>
    </row>
    <row r="2" spans="1:18" ht="15.75" x14ac:dyDescent="0.25">
      <c r="K2" s="22"/>
    </row>
    <row r="3" spans="1:18" ht="56.25" x14ac:dyDescent="0.25">
      <c r="A3" s="279" t="s">
        <v>3</v>
      </c>
      <c r="B3" s="281" t="s">
        <v>0</v>
      </c>
      <c r="C3" s="282"/>
      <c r="D3" s="282"/>
      <c r="E3" s="282"/>
      <c r="F3" s="282"/>
      <c r="G3" s="282"/>
      <c r="H3" s="282"/>
      <c r="I3" s="282"/>
      <c r="J3" s="283"/>
      <c r="K3" s="43" t="s">
        <v>0</v>
      </c>
      <c r="L3" s="43" t="s">
        <v>1</v>
      </c>
      <c r="M3" s="43" t="s">
        <v>2</v>
      </c>
      <c r="N3" s="43" t="s">
        <v>39</v>
      </c>
      <c r="O3" s="43" t="s">
        <v>30</v>
      </c>
      <c r="P3" s="43" t="s">
        <v>31</v>
      </c>
      <c r="R3" s="91" t="s">
        <v>52</v>
      </c>
    </row>
    <row r="4" spans="1:18" ht="21.75" customHeight="1" x14ac:dyDescent="0.25">
      <c r="A4" s="280"/>
      <c r="B4" s="44">
        <v>2010</v>
      </c>
      <c r="C4" s="44">
        <v>2011</v>
      </c>
      <c r="D4" s="44">
        <v>2012</v>
      </c>
      <c r="E4" s="44">
        <v>2013</v>
      </c>
      <c r="F4" s="44">
        <v>2014</v>
      </c>
      <c r="G4" s="43">
        <v>2015</v>
      </c>
      <c r="H4" s="105">
        <v>2016</v>
      </c>
      <c r="I4" s="104">
        <v>2017</v>
      </c>
      <c r="J4" s="104">
        <v>2018</v>
      </c>
      <c r="K4" s="284">
        <v>2019</v>
      </c>
      <c r="L4" s="285"/>
      <c r="M4" s="285"/>
      <c r="N4" s="285"/>
      <c r="O4" s="286"/>
      <c r="P4" s="287"/>
    </row>
    <row r="5" spans="1:18" x14ac:dyDescent="0.25">
      <c r="A5" s="189" t="s">
        <v>77</v>
      </c>
      <c r="B5" s="190">
        <v>52</v>
      </c>
      <c r="C5" s="190">
        <v>52</v>
      </c>
      <c r="D5" s="190">
        <v>52</v>
      </c>
      <c r="E5" s="190">
        <v>60</v>
      </c>
      <c r="F5" s="191">
        <v>54</v>
      </c>
      <c r="G5" s="192">
        <v>51</v>
      </c>
      <c r="H5" s="192">
        <v>46</v>
      </c>
      <c r="I5" s="193">
        <v>45</v>
      </c>
      <c r="J5" s="194"/>
      <c r="K5" s="194"/>
      <c r="L5" s="195"/>
      <c r="M5" s="195"/>
      <c r="N5" s="195"/>
      <c r="O5" s="194"/>
      <c r="P5" s="196"/>
    </row>
    <row r="6" spans="1:18" x14ac:dyDescent="0.25">
      <c r="A6" s="189" t="s">
        <v>96</v>
      </c>
      <c r="B6" s="194"/>
      <c r="C6" s="195"/>
      <c r="D6" s="195"/>
      <c r="E6" s="195"/>
      <c r="F6" s="194"/>
      <c r="G6" s="196"/>
      <c r="H6" s="194"/>
      <c r="I6" s="195"/>
      <c r="J6" s="193">
        <v>47</v>
      </c>
      <c r="K6" s="193">
        <v>50</v>
      </c>
      <c r="L6" s="197">
        <v>68</v>
      </c>
      <c r="M6" s="197">
        <v>51</v>
      </c>
      <c r="N6" s="197">
        <v>13.5</v>
      </c>
      <c r="O6" s="193">
        <v>62</v>
      </c>
      <c r="P6" s="198">
        <v>51</v>
      </c>
    </row>
    <row r="7" spans="1:18" ht="39.75" customHeight="1" x14ac:dyDescent="0.25">
      <c r="A7" s="199" t="s">
        <v>37</v>
      </c>
      <c r="B7" s="190"/>
      <c r="C7" s="190"/>
      <c r="D7" s="190"/>
      <c r="E7" s="190">
        <v>9</v>
      </c>
      <c r="F7" s="191">
        <v>9</v>
      </c>
      <c r="G7" s="192">
        <v>5</v>
      </c>
      <c r="H7" s="192">
        <v>6</v>
      </c>
      <c r="I7" s="200" t="s">
        <v>50</v>
      </c>
      <c r="J7" s="200"/>
      <c r="K7" s="200"/>
      <c r="L7" s="201"/>
      <c r="M7" s="201"/>
      <c r="N7" s="201"/>
      <c r="O7" s="202"/>
      <c r="P7" s="203"/>
    </row>
    <row r="8" spans="1:18" x14ac:dyDescent="0.25">
      <c r="A8" s="189" t="s">
        <v>25</v>
      </c>
      <c r="B8" s="190">
        <v>42</v>
      </c>
      <c r="C8" s="190">
        <v>32</v>
      </c>
      <c r="D8" s="190">
        <v>27</v>
      </c>
      <c r="E8" s="190">
        <v>31</v>
      </c>
      <c r="F8" s="204">
        <v>27</v>
      </c>
      <c r="G8" s="192">
        <v>28</v>
      </c>
      <c r="H8" s="192">
        <v>28</v>
      </c>
      <c r="I8" s="193">
        <v>29</v>
      </c>
      <c r="J8" s="193">
        <v>27</v>
      </c>
      <c r="K8" s="193">
        <v>31</v>
      </c>
      <c r="L8" s="197">
        <v>61</v>
      </c>
      <c r="M8" s="197">
        <v>48</v>
      </c>
      <c r="N8" s="197">
        <v>11</v>
      </c>
      <c r="O8" s="198">
        <v>42.7</v>
      </c>
      <c r="P8" s="198">
        <v>47.5</v>
      </c>
    </row>
    <row r="9" spans="1:18" ht="33" customHeight="1" x14ac:dyDescent="0.25">
      <c r="A9" s="45" t="s">
        <v>26</v>
      </c>
      <c r="B9" s="46">
        <v>15</v>
      </c>
      <c r="C9" s="46">
        <v>11</v>
      </c>
      <c r="D9" s="46">
        <v>15</v>
      </c>
      <c r="E9" s="46">
        <v>9</v>
      </c>
      <c r="F9" s="47">
        <v>5</v>
      </c>
      <c r="G9" s="48">
        <v>6</v>
      </c>
      <c r="H9" s="288" t="s">
        <v>38</v>
      </c>
      <c r="I9" s="288"/>
      <c r="J9" s="288"/>
      <c r="K9" s="288"/>
      <c r="L9" s="288"/>
      <c r="M9" s="288"/>
      <c r="N9" s="288"/>
      <c r="O9" s="288"/>
      <c r="P9" s="288"/>
    </row>
    <row r="10" spans="1:18" x14ac:dyDescent="0.25">
      <c r="A10" s="6" t="s">
        <v>132</v>
      </c>
      <c r="B10" s="49"/>
      <c r="C10" s="49"/>
      <c r="D10" s="49"/>
      <c r="E10" s="49"/>
      <c r="F10" s="49"/>
      <c r="G10" s="49"/>
      <c r="H10" s="49"/>
      <c r="I10" s="49"/>
      <c r="J10" s="49"/>
      <c r="K10" s="49"/>
      <c r="L10" s="49"/>
      <c r="M10" s="49"/>
      <c r="N10" s="49"/>
      <c r="O10" s="49"/>
      <c r="P10" s="49"/>
    </row>
    <row r="11" spans="1:18" x14ac:dyDescent="0.25">
      <c r="A11" s="50" t="s">
        <v>95</v>
      </c>
      <c r="B11" s="50"/>
      <c r="C11" s="50"/>
      <c r="D11" s="50"/>
      <c r="E11" s="50"/>
      <c r="F11" s="50"/>
      <c r="G11" s="50"/>
      <c r="H11" s="50"/>
      <c r="I11" s="50"/>
      <c r="J11" s="50"/>
      <c r="K11" s="49"/>
      <c r="L11" s="49"/>
      <c r="M11" s="49"/>
      <c r="N11" s="49"/>
      <c r="O11" s="49"/>
      <c r="P11" s="49"/>
    </row>
    <row r="13" spans="1:18" x14ac:dyDescent="0.25">
      <c r="K13" s="180"/>
    </row>
  </sheetData>
  <mergeCells count="4">
    <mergeCell ref="A3:A4"/>
    <mergeCell ref="B3:J3"/>
    <mergeCell ref="K4:P4"/>
    <mergeCell ref="H9:P9"/>
  </mergeCells>
  <pageMargins left="0.25" right="0.25"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workbookViewId="0">
      <pane xSplit="1" ySplit="4" topLeftCell="B11" activePane="bottomRight" state="frozen"/>
      <selection pane="topRight" activeCell="B1" sqref="B1"/>
      <selection pane="bottomLeft" activeCell="A5" sqref="A5"/>
      <selection pane="bottomRight" activeCell="C10" sqref="C10"/>
    </sheetView>
  </sheetViews>
  <sheetFormatPr baseColWidth="10" defaultColWidth="8.7109375" defaultRowHeight="15" x14ac:dyDescent="0.25"/>
  <cols>
    <col min="1" max="1" width="41.5703125" style="17" customWidth="1"/>
    <col min="2" max="7" width="8.7109375" style="17" customWidth="1"/>
    <col min="8" max="253" width="11.42578125" style="17" customWidth="1"/>
    <col min="254" max="254" width="48.42578125" style="17" customWidth="1"/>
    <col min="255" max="16384" width="8.7109375" style="17"/>
  </cols>
  <sheetData>
    <row r="1" spans="1:15" ht="15.75" x14ac:dyDescent="0.25">
      <c r="A1" s="18" t="s">
        <v>127</v>
      </c>
      <c r="B1" s="19"/>
      <c r="C1" s="19"/>
      <c r="D1" s="19"/>
      <c r="E1" s="19"/>
      <c r="F1" s="19"/>
      <c r="G1" s="19"/>
      <c r="K1" s="22"/>
    </row>
    <row r="2" spans="1:15" x14ac:dyDescent="0.25">
      <c r="A2" s="18"/>
      <c r="B2" s="19"/>
      <c r="C2" s="19"/>
      <c r="D2" s="19"/>
      <c r="E2" s="19"/>
      <c r="F2" s="19"/>
      <c r="G2" s="19"/>
    </row>
    <row r="3" spans="1:15" ht="56.25" x14ac:dyDescent="0.25">
      <c r="A3" s="279" t="s">
        <v>6</v>
      </c>
      <c r="B3" s="289"/>
      <c r="C3" s="289"/>
      <c r="D3" s="289"/>
      <c r="E3" s="289"/>
      <c r="F3" s="289"/>
      <c r="G3" s="290"/>
      <c r="H3" s="43" t="s">
        <v>0</v>
      </c>
      <c r="I3" s="43" t="s">
        <v>1</v>
      </c>
      <c r="J3" s="43" t="s">
        <v>2</v>
      </c>
      <c r="K3" s="43" t="s">
        <v>39</v>
      </c>
      <c r="L3" s="43" t="s">
        <v>30</v>
      </c>
      <c r="M3" s="43" t="s">
        <v>31</v>
      </c>
      <c r="O3" s="91" t="s">
        <v>52</v>
      </c>
    </row>
    <row r="4" spans="1:15" ht="22.5" customHeight="1" x14ac:dyDescent="0.25">
      <c r="A4" s="280"/>
      <c r="B4" s="44">
        <v>2013</v>
      </c>
      <c r="C4" s="44">
        <v>2014</v>
      </c>
      <c r="D4" s="43">
        <v>2015</v>
      </c>
      <c r="E4" s="105">
        <v>2016</v>
      </c>
      <c r="F4" s="105">
        <v>2017</v>
      </c>
      <c r="G4" s="105">
        <v>2018</v>
      </c>
      <c r="H4" s="281">
        <v>2019</v>
      </c>
      <c r="I4" s="282"/>
      <c r="J4" s="282"/>
      <c r="K4" s="282"/>
      <c r="L4" s="282"/>
      <c r="M4" s="283"/>
    </row>
    <row r="5" spans="1:15" s="183" customFormat="1" ht="20.100000000000001" customHeight="1" x14ac:dyDescent="0.2">
      <c r="A5" s="181" t="s">
        <v>53</v>
      </c>
      <c r="B5" s="51">
        <v>411</v>
      </c>
      <c r="C5" s="51">
        <v>511</v>
      </c>
      <c r="D5" s="51">
        <v>415</v>
      </c>
      <c r="E5" s="51">
        <v>448</v>
      </c>
      <c r="F5" s="51">
        <v>455</v>
      </c>
      <c r="G5" s="51">
        <v>453</v>
      </c>
      <c r="H5" s="51">
        <v>475</v>
      </c>
      <c r="I5" s="187">
        <v>45</v>
      </c>
      <c r="J5" s="187">
        <v>56</v>
      </c>
      <c r="K5" s="187">
        <v>8.25</v>
      </c>
      <c r="L5" s="187">
        <v>47.5</v>
      </c>
      <c r="M5" s="187">
        <v>57</v>
      </c>
      <c r="N5" s="182"/>
    </row>
    <row r="6" spans="1:15" s="183" customFormat="1" ht="20.100000000000001" customHeight="1" x14ac:dyDescent="0.2">
      <c r="A6" s="181" t="s">
        <v>78</v>
      </c>
      <c r="B6" s="51">
        <v>681</v>
      </c>
      <c r="C6" s="51">
        <v>881</v>
      </c>
      <c r="D6" s="51">
        <v>745</v>
      </c>
      <c r="E6" s="51">
        <v>758</v>
      </c>
      <c r="F6" s="51">
        <v>753</v>
      </c>
      <c r="G6" s="184"/>
      <c r="H6" s="184"/>
      <c r="I6" s="188"/>
      <c r="J6" s="188"/>
      <c r="K6" s="188"/>
      <c r="L6" s="188"/>
      <c r="M6" s="188"/>
      <c r="N6" s="182"/>
    </row>
    <row r="7" spans="1:15" s="183" customFormat="1" ht="20.100000000000001" customHeight="1" x14ac:dyDescent="0.2">
      <c r="A7" s="181" t="s">
        <v>97</v>
      </c>
      <c r="B7" s="184"/>
      <c r="C7" s="184"/>
      <c r="D7" s="184"/>
      <c r="E7" s="184"/>
      <c r="F7" s="51">
        <v>289</v>
      </c>
      <c r="G7" s="51">
        <v>283</v>
      </c>
      <c r="H7" s="51">
        <v>406</v>
      </c>
      <c r="I7" s="187">
        <v>39</v>
      </c>
      <c r="J7" s="187">
        <v>58</v>
      </c>
      <c r="K7" s="187">
        <v>26.76</v>
      </c>
      <c r="L7" s="187">
        <v>38</v>
      </c>
      <c r="M7" s="187">
        <v>58</v>
      </c>
      <c r="N7" s="182"/>
    </row>
    <row r="8" spans="1:15" s="183" customFormat="1" ht="20.100000000000001" customHeight="1" x14ac:dyDescent="0.2">
      <c r="A8" s="181" t="s">
        <v>27</v>
      </c>
      <c r="B8" s="51">
        <v>140</v>
      </c>
      <c r="C8" s="51">
        <v>196</v>
      </c>
      <c r="D8" s="51">
        <v>182</v>
      </c>
      <c r="E8" s="51">
        <v>168</v>
      </c>
      <c r="F8" s="51">
        <v>156</v>
      </c>
      <c r="G8" s="51">
        <v>147</v>
      </c>
      <c r="H8" s="51">
        <v>138</v>
      </c>
      <c r="I8" s="187">
        <v>49</v>
      </c>
      <c r="J8" s="187">
        <v>53.9</v>
      </c>
      <c r="K8" s="187">
        <v>30</v>
      </c>
      <c r="L8" s="187">
        <v>51</v>
      </c>
      <c r="M8" s="187">
        <v>54.6</v>
      </c>
      <c r="N8" s="182"/>
    </row>
    <row r="9" spans="1:15" s="183" customFormat="1" ht="20.100000000000001" customHeight="1" x14ac:dyDescent="0.2">
      <c r="A9" s="181" t="s">
        <v>28</v>
      </c>
      <c r="B9" s="51">
        <v>59</v>
      </c>
      <c r="C9" s="51">
        <v>112</v>
      </c>
      <c r="D9" s="51">
        <v>103</v>
      </c>
      <c r="E9" s="51">
        <v>92</v>
      </c>
      <c r="F9" s="51">
        <v>92</v>
      </c>
      <c r="G9" s="51">
        <v>85</v>
      </c>
      <c r="H9" s="51">
        <v>83</v>
      </c>
      <c r="I9" s="187">
        <v>47</v>
      </c>
      <c r="J9" s="187">
        <v>57.1</v>
      </c>
      <c r="K9" s="187">
        <v>31</v>
      </c>
      <c r="L9" s="187">
        <v>47</v>
      </c>
      <c r="M9" s="187">
        <v>52.8</v>
      </c>
      <c r="N9" s="182"/>
    </row>
    <row r="10" spans="1:15" s="183" customFormat="1" ht="20.100000000000001" customHeight="1" x14ac:dyDescent="0.2">
      <c r="A10" s="181" t="s">
        <v>40</v>
      </c>
      <c r="B10" s="51"/>
      <c r="C10" s="51"/>
      <c r="D10" s="51">
        <v>54</v>
      </c>
      <c r="E10" s="51">
        <v>51</v>
      </c>
      <c r="F10" s="51">
        <v>59</v>
      </c>
      <c r="G10" s="51">
        <v>56</v>
      </c>
      <c r="H10" s="51">
        <v>56</v>
      </c>
      <c r="I10" s="187">
        <v>43</v>
      </c>
      <c r="J10" s="187">
        <v>58.8</v>
      </c>
      <c r="K10" s="187">
        <v>20</v>
      </c>
      <c r="L10" s="187">
        <v>44</v>
      </c>
      <c r="M10" s="187">
        <v>58.8</v>
      </c>
      <c r="N10" s="182"/>
    </row>
    <row r="11" spans="1:15" s="183" customFormat="1" ht="20.100000000000001" customHeight="1" x14ac:dyDescent="0.2">
      <c r="A11" s="181" t="s">
        <v>41</v>
      </c>
      <c r="B11" s="51"/>
      <c r="C11" s="51"/>
      <c r="D11" s="51"/>
      <c r="E11" s="51">
        <v>31</v>
      </c>
      <c r="F11" s="51">
        <v>29</v>
      </c>
      <c r="G11" s="51">
        <v>27</v>
      </c>
      <c r="H11" s="51">
        <v>27</v>
      </c>
      <c r="I11" s="187">
        <v>37</v>
      </c>
      <c r="J11" s="187">
        <v>60.4</v>
      </c>
      <c r="K11" s="187">
        <v>16</v>
      </c>
      <c r="L11" s="187">
        <v>38</v>
      </c>
      <c r="M11" s="187">
        <v>59.5</v>
      </c>
      <c r="N11" s="182"/>
    </row>
    <row r="12" spans="1:15" s="183" customFormat="1" ht="20.100000000000001" customHeight="1" x14ac:dyDescent="0.2">
      <c r="A12" s="185" t="s">
        <v>51</v>
      </c>
      <c r="B12" s="186"/>
      <c r="C12" s="186"/>
      <c r="D12" s="186"/>
      <c r="E12" s="186"/>
      <c r="F12" s="186"/>
      <c r="G12" s="186"/>
      <c r="H12" s="186"/>
      <c r="I12" s="186"/>
      <c r="J12" s="186"/>
      <c r="K12" s="186"/>
      <c r="L12" s="186"/>
      <c r="M12" s="186"/>
    </row>
    <row r="13" spans="1:15" x14ac:dyDescent="0.25">
      <c r="A13" s="49" t="s">
        <v>133</v>
      </c>
      <c r="B13" s="49"/>
      <c r="C13" s="49"/>
      <c r="D13" s="49"/>
      <c r="E13" s="49"/>
      <c r="H13" s="49"/>
      <c r="I13" s="49"/>
      <c r="J13" s="49"/>
      <c r="K13" s="49"/>
      <c r="L13" s="49"/>
      <c r="M13" s="49"/>
    </row>
    <row r="14" spans="1:15" x14ac:dyDescent="0.25">
      <c r="A14" s="49" t="s">
        <v>98</v>
      </c>
      <c r="B14" s="49"/>
      <c r="C14" s="49"/>
      <c r="D14" s="49"/>
      <c r="E14" s="49"/>
      <c r="F14" s="49"/>
      <c r="G14" s="49"/>
      <c r="H14" s="49"/>
      <c r="I14" s="49"/>
      <c r="J14" s="49"/>
      <c r="K14" s="49"/>
      <c r="L14" s="49"/>
      <c r="M14" s="49"/>
    </row>
  </sheetData>
  <mergeCells count="3">
    <mergeCell ref="A3:A4"/>
    <mergeCell ref="B3:G3"/>
    <mergeCell ref="H4:M4"/>
  </mergeCells>
  <pageMargins left="0.25" right="0.25"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workbookViewId="0">
      <pane xSplit="1" ySplit="4" topLeftCell="B5" activePane="bottomRight" state="frozen"/>
      <selection pane="topRight" activeCell="B1" sqref="B1"/>
      <selection pane="bottomLeft" activeCell="A5" sqref="A5"/>
      <selection pane="bottomRight" activeCell="A9" sqref="A9"/>
    </sheetView>
  </sheetViews>
  <sheetFormatPr baseColWidth="10" defaultRowHeight="12.75" x14ac:dyDescent="0.2"/>
  <cols>
    <col min="2" max="7" width="9.28515625" customWidth="1"/>
    <col min="8" max="11" width="10.7109375" customWidth="1"/>
    <col min="12" max="13" width="14.28515625" customWidth="1"/>
    <col min="14" max="14" width="4.42578125" customWidth="1"/>
  </cols>
  <sheetData>
    <row r="1" spans="1:17" ht="15" x14ac:dyDescent="0.2">
      <c r="A1" s="2" t="s">
        <v>128</v>
      </c>
      <c r="F1" s="22"/>
      <c r="G1" s="22"/>
    </row>
    <row r="3" spans="1:17" ht="61.5" customHeight="1" x14ac:dyDescent="0.2">
      <c r="A3" s="291" t="s">
        <v>3</v>
      </c>
      <c r="B3" s="293" t="s">
        <v>0</v>
      </c>
      <c r="C3" s="294"/>
      <c r="D3" s="294"/>
      <c r="E3" s="294"/>
      <c r="F3" s="294"/>
      <c r="G3" s="295"/>
      <c r="H3" s="107" t="s">
        <v>0</v>
      </c>
      <c r="I3" s="107" t="s">
        <v>43</v>
      </c>
      <c r="J3" s="107" t="s">
        <v>44</v>
      </c>
      <c r="K3" s="107" t="s">
        <v>45</v>
      </c>
      <c r="L3" s="107" t="s">
        <v>46</v>
      </c>
      <c r="M3" s="107" t="s">
        <v>47</v>
      </c>
      <c r="O3" s="91" t="s">
        <v>52</v>
      </c>
    </row>
    <row r="4" spans="1:17" ht="18.75" customHeight="1" x14ac:dyDescent="0.2">
      <c r="A4" s="292"/>
      <c r="B4" s="107">
        <v>2013</v>
      </c>
      <c r="C4" s="107">
        <v>2014</v>
      </c>
      <c r="D4" s="52">
        <v>2015</v>
      </c>
      <c r="E4" s="107">
        <v>2016</v>
      </c>
      <c r="F4" s="107">
        <v>2017</v>
      </c>
      <c r="G4" s="107">
        <v>2018</v>
      </c>
      <c r="H4" s="296">
        <v>2019</v>
      </c>
      <c r="I4" s="296"/>
      <c r="J4" s="296"/>
      <c r="K4" s="296"/>
      <c r="L4" s="296"/>
      <c r="M4" s="296"/>
    </row>
    <row r="5" spans="1:17" ht="20.100000000000001" customHeight="1" x14ac:dyDescent="0.2">
      <c r="A5" s="53" t="s">
        <v>36</v>
      </c>
      <c r="B5" s="54">
        <v>129</v>
      </c>
      <c r="C5" s="55">
        <v>214</v>
      </c>
      <c r="D5" s="56">
        <v>214</v>
      </c>
      <c r="E5" s="57">
        <v>214</v>
      </c>
      <c r="F5" s="57">
        <v>215</v>
      </c>
      <c r="G5" s="57">
        <v>148</v>
      </c>
      <c r="H5" s="57">
        <v>156</v>
      </c>
      <c r="I5" s="58">
        <v>78.8</v>
      </c>
      <c r="J5" s="59">
        <v>50</v>
      </c>
      <c r="K5" s="92">
        <v>1.2999999999999999E-2</v>
      </c>
      <c r="L5" s="60">
        <v>82.7</v>
      </c>
      <c r="M5" s="59">
        <v>51</v>
      </c>
      <c r="N5" s="16"/>
      <c r="Q5" s="205"/>
    </row>
    <row r="6" spans="1:17" ht="20.100000000000001" customHeight="1" x14ac:dyDescent="0.2">
      <c r="A6" s="53" t="s">
        <v>72</v>
      </c>
      <c r="B6" s="54">
        <v>246</v>
      </c>
      <c r="C6" s="55">
        <v>251</v>
      </c>
      <c r="D6" s="61">
        <v>284</v>
      </c>
      <c r="E6" s="57">
        <v>296</v>
      </c>
      <c r="F6" s="57">
        <v>349</v>
      </c>
      <c r="G6" s="57">
        <v>352</v>
      </c>
      <c r="H6" s="57">
        <v>300</v>
      </c>
      <c r="I6" s="58">
        <v>93.1</v>
      </c>
      <c r="J6" s="59">
        <v>51</v>
      </c>
      <c r="K6" s="92">
        <v>1.2999999999999999E-2</v>
      </c>
      <c r="L6" s="60">
        <v>90.7</v>
      </c>
      <c r="M6" s="59">
        <v>52</v>
      </c>
      <c r="N6" s="16"/>
    </row>
    <row r="7" spans="1:17" ht="20.100000000000001" customHeight="1" x14ac:dyDescent="0.2">
      <c r="A7" s="53" t="s">
        <v>42</v>
      </c>
      <c r="B7" s="57">
        <v>5</v>
      </c>
      <c r="C7" s="57">
        <v>6</v>
      </c>
      <c r="D7" s="57">
        <v>4</v>
      </c>
      <c r="E7" s="57">
        <v>6</v>
      </c>
      <c r="F7" s="57">
        <v>7</v>
      </c>
      <c r="G7" s="57">
        <v>8</v>
      </c>
      <c r="H7" s="57">
        <v>6</v>
      </c>
      <c r="I7" s="58">
        <v>100</v>
      </c>
      <c r="J7" s="59">
        <v>52</v>
      </c>
      <c r="K7" s="92">
        <v>4.0000000000000001E-3</v>
      </c>
      <c r="L7" s="60">
        <v>97.1</v>
      </c>
      <c r="M7" s="59">
        <v>52</v>
      </c>
    </row>
    <row r="8" spans="1:17" ht="20.100000000000001" customHeight="1" x14ac:dyDescent="0.2">
      <c r="A8" s="163" t="s">
        <v>18</v>
      </c>
      <c r="B8" s="62">
        <v>380</v>
      </c>
      <c r="C8" s="62">
        <v>471</v>
      </c>
      <c r="D8" s="62">
        <v>502</v>
      </c>
      <c r="E8" s="62">
        <v>516</v>
      </c>
      <c r="F8" s="62">
        <f>SUM(F5:F7)</f>
        <v>571</v>
      </c>
      <c r="G8" s="62">
        <f>SUM(G5:G7)</f>
        <v>508</v>
      </c>
      <c r="H8" s="62">
        <f>SUM(H5:H7)</f>
        <v>462</v>
      </c>
      <c r="I8" s="63">
        <v>86.9</v>
      </c>
      <c r="J8" s="64">
        <v>51</v>
      </c>
      <c r="K8" s="93">
        <v>1.2999999999999999E-2</v>
      </c>
      <c r="L8" s="65">
        <v>88.2</v>
      </c>
      <c r="M8" s="64">
        <v>50</v>
      </c>
    </row>
    <row r="9" spans="1:17" x14ac:dyDescent="0.2">
      <c r="A9" s="39" t="s">
        <v>134</v>
      </c>
      <c r="B9" s="40"/>
      <c r="C9" s="40"/>
      <c r="D9" s="40"/>
      <c r="E9" s="40"/>
      <c r="F9" s="40"/>
      <c r="G9" s="40"/>
      <c r="H9" s="40"/>
      <c r="I9" s="40"/>
      <c r="J9" s="21"/>
      <c r="K9" s="40"/>
      <c r="L9" s="40"/>
      <c r="M9" s="40"/>
    </row>
    <row r="10" spans="1:17" x14ac:dyDescent="0.2">
      <c r="A10" s="7"/>
      <c r="B10" s="7"/>
      <c r="C10" s="7"/>
      <c r="D10" s="7"/>
      <c r="E10" s="7"/>
      <c r="F10" s="7"/>
      <c r="G10" s="7"/>
      <c r="H10" s="7"/>
      <c r="I10" s="66"/>
      <c r="J10" s="7"/>
      <c r="K10" s="40"/>
      <c r="L10" s="7"/>
      <c r="M10" s="7"/>
    </row>
    <row r="11" spans="1:17" x14ac:dyDescent="0.2">
      <c r="I11" s="41"/>
      <c r="K11" s="86"/>
    </row>
    <row r="12" spans="1:17" x14ac:dyDescent="0.2">
      <c r="I12" s="41"/>
      <c r="K12" s="40"/>
    </row>
    <row r="13" spans="1:17" x14ac:dyDescent="0.2">
      <c r="I13" s="41"/>
    </row>
  </sheetData>
  <mergeCells count="3">
    <mergeCell ref="A3:A4"/>
    <mergeCell ref="B3:G3"/>
    <mergeCell ref="H4:M4"/>
  </mergeCells>
  <pageMargins left="0.17" right="0.1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workbookViewId="0">
      <pane xSplit="1" ySplit="3" topLeftCell="B8" activePane="bottomRight" state="frozen"/>
      <selection pane="topRight" activeCell="B1" sqref="B1"/>
      <selection pane="bottomLeft" activeCell="A4" sqref="A4"/>
      <selection pane="bottomRight" activeCell="F14" sqref="F14"/>
    </sheetView>
  </sheetViews>
  <sheetFormatPr baseColWidth="10" defaultRowHeight="12.75" x14ac:dyDescent="0.2"/>
  <cols>
    <col min="1" max="1" width="21.28515625" customWidth="1"/>
    <col min="2" max="7" width="8.7109375" customWidth="1"/>
    <col min="8" max="10" width="10" customWidth="1"/>
    <col min="11" max="11" width="13.85546875" customWidth="1"/>
    <col min="12" max="12" width="13.140625" customWidth="1"/>
    <col min="13" max="13" width="11.7109375" customWidth="1"/>
  </cols>
  <sheetData>
    <row r="1" spans="1:15" ht="15" x14ac:dyDescent="0.2">
      <c r="A1" s="20" t="s">
        <v>129</v>
      </c>
      <c r="B1" s="21"/>
      <c r="C1" s="21"/>
      <c r="D1" s="40"/>
      <c r="E1" s="22"/>
      <c r="F1" s="40"/>
      <c r="G1" s="40"/>
      <c r="H1" s="40"/>
      <c r="I1" s="8"/>
      <c r="J1" s="8"/>
      <c r="K1" s="8"/>
      <c r="L1" s="8"/>
      <c r="M1" s="8"/>
    </row>
    <row r="2" spans="1:15" ht="56.25" x14ac:dyDescent="0.2">
      <c r="A2" s="297" t="s">
        <v>73</v>
      </c>
      <c r="B2" s="268" t="s">
        <v>0</v>
      </c>
      <c r="C2" s="269"/>
      <c r="D2" s="269"/>
      <c r="E2" s="269"/>
      <c r="F2" s="269"/>
      <c r="G2" s="270"/>
      <c r="H2" s="107" t="s">
        <v>0</v>
      </c>
      <c r="I2" s="107" t="s">
        <v>43</v>
      </c>
      <c r="J2" s="107" t="s">
        <v>44</v>
      </c>
      <c r="K2" s="107" t="s">
        <v>45</v>
      </c>
      <c r="L2" s="107" t="s">
        <v>46</v>
      </c>
      <c r="M2" s="107" t="s">
        <v>47</v>
      </c>
      <c r="O2" s="91" t="s">
        <v>52</v>
      </c>
    </row>
    <row r="3" spans="1:15" ht="18.75" customHeight="1" x14ac:dyDescent="0.2">
      <c r="A3" s="298"/>
      <c r="B3" s="11">
        <v>2013</v>
      </c>
      <c r="C3" s="102">
        <v>2014</v>
      </c>
      <c r="D3" s="67">
        <v>2015</v>
      </c>
      <c r="E3" s="67">
        <v>2016</v>
      </c>
      <c r="F3" s="67">
        <v>2017</v>
      </c>
      <c r="G3" s="67">
        <v>2018</v>
      </c>
      <c r="H3" s="299">
        <v>2019</v>
      </c>
      <c r="I3" s="300"/>
      <c r="J3" s="300"/>
      <c r="K3" s="300"/>
      <c r="L3" s="301"/>
      <c r="M3" s="302"/>
    </row>
    <row r="4" spans="1:15" ht="21.95" customHeight="1" x14ac:dyDescent="0.2">
      <c r="A4" s="68" t="s">
        <v>74</v>
      </c>
      <c r="B4" s="79"/>
      <c r="C4" s="80">
        <v>74</v>
      </c>
      <c r="D4" s="81">
        <v>51</v>
      </c>
      <c r="E4" s="10">
        <v>55</v>
      </c>
      <c r="F4" s="10">
        <v>57</v>
      </c>
      <c r="G4" s="10">
        <v>51</v>
      </c>
      <c r="H4" s="69">
        <v>27</v>
      </c>
      <c r="I4" s="70">
        <v>41</v>
      </c>
      <c r="J4" s="70">
        <v>57</v>
      </c>
      <c r="K4" s="206" t="s">
        <v>116</v>
      </c>
      <c r="L4" s="70">
        <v>43.3</v>
      </c>
      <c r="M4" s="70">
        <v>56</v>
      </c>
    </row>
    <row r="5" spans="1:15" ht="21.95" customHeight="1" x14ac:dyDescent="0.2">
      <c r="A5" s="68" t="s">
        <v>75</v>
      </c>
      <c r="B5" s="80">
        <v>373</v>
      </c>
      <c r="C5" s="80">
        <v>248</v>
      </c>
      <c r="D5" s="81">
        <v>258</v>
      </c>
      <c r="E5" s="10">
        <v>281</v>
      </c>
      <c r="F5" s="10">
        <v>193</v>
      </c>
      <c r="G5" s="10">
        <v>86</v>
      </c>
      <c r="H5" s="69">
        <v>95</v>
      </c>
      <c r="I5" s="70">
        <v>56</v>
      </c>
      <c r="J5" s="70">
        <v>54</v>
      </c>
      <c r="K5" s="206" t="s">
        <v>117</v>
      </c>
      <c r="L5" s="70">
        <v>57.1</v>
      </c>
      <c r="M5" s="70">
        <v>53</v>
      </c>
    </row>
    <row r="6" spans="1:15" ht="21.95" customHeight="1" x14ac:dyDescent="0.2">
      <c r="A6" s="68" t="s">
        <v>24</v>
      </c>
      <c r="B6" s="82">
        <v>426</v>
      </c>
      <c r="C6" s="83">
        <v>416</v>
      </c>
      <c r="D6" s="83">
        <v>370</v>
      </c>
      <c r="E6" s="83">
        <v>363</v>
      </c>
      <c r="F6" s="83">
        <v>362</v>
      </c>
      <c r="G6" s="83">
        <v>341</v>
      </c>
      <c r="H6" s="69">
        <v>341</v>
      </c>
      <c r="I6" s="70">
        <v>67</v>
      </c>
      <c r="J6" s="70">
        <v>47</v>
      </c>
      <c r="K6" s="70">
        <v>7.0000000000000009</v>
      </c>
      <c r="L6" s="70">
        <v>67.099999999999994</v>
      </c>
      <c r="M6" s="70">
        <v>47</v>
      </c>
    </row>
    <row r="7" spans="1:15" ht="21.95" customHeight="1" x14ac:dyDescent="0.2">
      <c r="A7" s="71" t="s">
        <v>32</v>
      </c>
      <c r="B7" s="82">
        <v>411</v>
      </c>
      <c r="C7" s="83">
        <v>422</v>
      </c>
      <c r="D7" s="83">
        <v>433</v>
      </c>
      <c r="E7" s="83">
        <v>455</v>
      </c>
      <c r="F7" s="83">
        <v>468</v>
      </c>
      <c r="G7" s="83">
        <v>461</v>
      </c>
      <c r="H7" s="69">
        <v>476</v>
      </c>
      <c r="I7" s="70">
        <v>84.5</v>
      </c>
      <c r="J7" s="70">
        <v>50</v>
      </c>
      <c r="K7" s="70">
        <v>11</v>
      </c>
      <c r="L7" s="70">
        <v>82.5</v>
      </c>
      <c r="M7" s="70">
        <v>50</v>
      </c>
    </row>
    <row r="8" spans="1:15" ht="21.95" customHeight="1" x14ac:dyDescent="0.2">
      <c r="A8" s="68" t="s">
        <v>33</v>
      </c>
      <c r="B8" s="82">
        <v>782</v>
      </c>
      <c r="C8" s="83">
        <v>754</v>
      </c>
      <c r="D8" s="83">
        <v>806</v>
      </c>
      <c r="E8" s="83">
        <v>758</v>
      </c>
      <c r="F8" s="83">
        <v>736</v>
      </c>
      <c r="G8" s="83">
        <v>707</v>
      </c>
      <c r="H8" s="69">
        <v>689</v>
      </c>
      <c r="I8" s="70">
        <v>84.5</v>
      </c>
      <c r="J8" s="70">
        <v>48</v>
      </c>
      <c r="K8" s="70">
        <v>8.5</v>
      </c>
      <c r="L8" s="70">
        <v>84.6</v>
      </c>
      <c r="M8" s="70">
        <v>48</v>
      </c>
    </row>
    <row r="9" spans="1:15" ht="21.95" customHeight="1" x14ac:dyDescent="0.2">
      <c r="A9" s="68" t="s">
        <v>34</v>
      </c>
      <c r="B9" s="82">
        <v>1144</v>
      </c>
      <c r="C9" s="83">
        <v>1108</v>
      </c>
      <c r="D9" s="83">
        <v>1072</v>
      </c>
      <c r="E9" s="83">
        <v>1005</v>
      </c>
      <c r="F9" s="83">
        <v>966</v>
      </c>
      <c r="G9" s="83">
        <v>1165</v>
      </c>
      <c r="H9" s="72">
        <v>1133</v>
      </c>
      <c r="I9" s="70">
        <v>91</v>
      </c>
      <c r="J9" s="70">
        <v>54</v>
      </c>
      <c r="K9" s="70">
        <v>7.5</v>
      </c>
      <c r="L9" s="70">
        <v>89.8</v>
      </c>
      <c r="M9" s="70">
        <v>54</v>
      </c>
    </row>
    <row r="10" spans="1:15" ht="21.95" customHeight="1" x14ac:dyDescent="0.2">
      <c r="A10" s="68" t="s">
        <v>35</v>
      </c>
      <c r="B10" s="82">
        <v>1832</v>
      </c>
      <c r="C10" s="83">
        <v>1669</v>
      </c>
      <c r="D10" s="83">
        <v>1666</v>
      </c>
      <c r="E10" s="83">
        <v>1470</v>
      </c>
      <c r="F10" s="83">
        <v>1524</v>
      </c>
      <c r="G10" s="83">
        <v>476</v>
      </c>
      <c r="H10" s="72">
        <v>454</v>
      </c>
      <c r="I10" s="70">
        <v>92</v>
      </c>
      <c r="J10" s="70">
        <v>47</v>
      </c>
      <c r="K10" s="70">
        <v>30</v>
      </c>
      <c r="L10" s="70">
        <v>92.1</v>
      </c>
      <c r="M10" s="70">
        <v>47</v>
      </c>
    </row>
    <row r="11" spans="1:15" ht="21.95" customHeight="1" x14ac:dyDescent="0.2">
      <c r="A11" s="68" t="s">
        <v>76</v>
      </c>
      <c r="B11" s="82">
        <v>1468</v>
      </c>
      <c r="C11" s="83">
        <v>919</v>
      </c>
      <c r="D11" s="83">
        <v>840</v>
      </c>
      <c r="E11" s="83">
        <v>722</v>
      </c>
      <c r="F11" s="83">
        <v>610</v>
      </c>
      <c r="G11" s="94"/>
      <c r="H11" s="95"/>
      <c r="I11" s="96"/>
      <c r="J11" s="96"/>
      <c r="K11" s="96"/>
      <c r="L11" s="96"/>
      <c r="M11" s="96"/>
    </row>
    <row r="12" spans="1:15" s="167" customFormat="1" ht="21.95" customHeight="1" x14ac:dyDescent="0.2">
      <c r="A12" s="73" t="s">
        <v>18</v>
      </c>
      <c r="B12" s="74">
        <f>SUM(B6:B11)</f>
        <v>6063</v>
      </c>
      <c r="C12" s="262">
        <f>SUM(C4:C11)</f>
        <v>5610</v>
      </c>
      <c r="D12" s="262">
        <f>SUM(D4:D11)</f>
        <v>5496</v>
      </c>
      <c r="E12" s="262">
        <f>SUM(E4:E11)</f>
        <v>5109</v>
      </c>
      <c r="F12" s="262">
        <f>SUM(F4:F11)</f>
        <v>4916</v>
      </c>
      <c r="G12" s="262"/>
      <c r="H12" s="75">
        <f>SUM(H4:H11)</f>
        <v>3215</v>
      </c>
      <c r="I12" s="76">
        <v>84.8</v>
      </c>
      <c r="J12" s="76">
        <v>50</v>
      </c>
      <c r="K12" s="76">
        <v>9</v>
      </c>
      <c r="L12" s="76">
        <v>83.1</v>
      </c>
      <c r="M12" s="77">
        <v>50</v>
      </c>
    </row>
    <row r="13" spans="1:15" x14ac:dyDescent="0.2">
      <c r="A13" s="39" t="s">
        <v>134</v>
      </c>
      <c r="B13" s="21"/>
      <c r="C13" s="21"/>
      <c r="D13" s="40"/>
      <c r="E13" s="40"/>
      <c r="F13" s="40"/>
      <c r="G13" s="40"/>
      <c r="H13" s="42"/>
      <c r="I13" s="78"/>
      <c r="J13" s="40"/>
      <c r="K13" s="40"/>
      <c r="L13" s="40"/>
      <c r="M13" s="40"/>
    </row>
    <row r="14" spans="1:15" x14ac:dyDescent="0.2">
      <c r="A14" s="40" t="s">
        <v>48</v>
      </c>
      <c r="B14" s="40"/>
      <c r="C14" s="40"/>
      <c r="D14" s="40"/>
      <c r="E14" s="40"/>
      <c r="F14" s="40"/>
      <c r="G14" s="40"/>
      <c r="H14" s="40"/>
      <c r="I14" s="40"/>
      <c r="J14" s="40"/>
      <c r="K14" s="40"/>
      <c r="L14" s="40"/>
      <c r="M14" s="40"/>
    </row>
    <row r="15" spans="1:15" x14ac:dyDescent="0.2">
      <c r="A15" s="40" t="s">
        <v>49</v>
      </c>
      <c r="B15" s="40"/>
      <c r="C15" s="40"/>
      <c r="D15" s="40"/>
      <c r="E15" s="40"/>
      <c r="F15" s="40"/>
      <c r="G15" s="40"/>
      <c r="H15" s="40"/>
      <c r="I15" s="40"/>
      <c r="J15" s="40"/>
      <c r="K15" s="40"/>
      <c r="L15" s="40"/>
      <c r="M15" s="40"/>
    </row>
    <row r="17" spans="12:12" x14ac:dyDescent="0.2">
      <c r="L17" s="16"/>
    </row>
  </sheetData>
  <mergeCells count="3">
    <mergeCell ref="A2:A3"/>
    <mergeCell ref="B2:G2"/>
    <mergeCell ref="H3:M3"/>
  </mergeCells>
  <pageMargins left="0.17" right="0.17" top="0.74803149606299213" bottom="0.74803149606299213" header="0.31496062992125984" footer="0.31496062992125984"/>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A5" sqref="A5"/>
    </sheetView>
  </sheetViews>
  <sheetFormatPr baseColWidth="10" defaultRowHeight="12.75" x14ac:dyDescent="0.2"/>
  <cols>
    <col min="1" max="1" width="28.7109375" style="87" customWidth="1"/>
    <col min="2" max="4" width="8.42578125" style="87" customWidth="1"/>
    <col min="5" max="5" width="11.140625" style="87" customWidth="1"/>
    <col min="6" max="6" width="9.42578125" style="87" customWidth="1"/>
    <col min="7" max="7" width="9.7109375" style="87" customWidth="1"/>
    <col min="8" max="8" width="10.85546875" style="87" customWidth="1"/>
    <col min="9" max="9" width="17.85546875" style="87" customWidth="1"/>
    <col min="10" max="10" width="16.42578125" style="87" customWidth="1"/>
    <col min="11" max="16384" width="11.42578125" style="87"/>
  </cols>
  <sheetData>
    <row r="1" spans="1:10" x14ac:dyDescent="0.2">
      <c r="A1" s="303" t="s">
        <v>130</v>
      </c>
      <c r="B1" s="303"/>
      <c r="C1" s="303"/>
      <c r="D1" s="303"/>
      <c r="E1" s="303"/>
      <c r="F1" s="303"/>
      <c r="G1" s="303"/>
      <c r="H1" s="303"/>
      <c r="I1" s="303"/>
      <c r="J1" s="303"/>
    </row>
    <row r="2" spans="1:10" x14ac:dyDescent="0.2">
      <c r="A2" s="88"/>
      <c r="B2" s="88"/>
      <c r="C2" s="88"/>
      <c r="D2" s="88"/>
      <c r="E2" s="88"/>
      <c r="F2" s="88"/>
      <c r="G2" s="88"/>
      <c r="H2" s="88"/>
      <c r="I2" s="88"/>
      <c r="J2" s="88"/>
    </row>
    <row r="3" spans="1:10" ht="42" customHeight="1" x14ac:dyDescent="0.2">
      <c r="B3" s="152" t="s">
        <v>82</v>
      </c>
      <c r="C3" s="152" t="s">
        <v>83</v>
      </c>
      <c r="D3" s="152" t="s">
        <v>84</v>
      </c>
      <c r="E3" s="153" t="s">
        <v>85</v>
      </c>
      <c r="F3" s="153" t="s">
        <v>86</v>
      </c>
      <c r="G3" s="152" t="s">
        <v>87</v>
      </c>
      <c r="H3" s="153" t="s">
        <v>88</v>
      </c>
      <c r="I3" s="153" t="s">
        <v>89</v>
      </c>
      <c r="J3" s="162" t="s">
        <v>90</v>
      </c>
    </row>
    <row r="4" spans="1:10" ht="25.9" customHeight="1" x14ac:dyDescent="0.2">
      <c r="A4" s="97" t="s">
        <v>91</v>
      </c>
      <c r="B4" s="154">
        <v>229</v>
      </c>
      <c r="C4" s="154">
        <v>1052</v>
      </c>
      <c r="D4" s="154">
        <v>685</v>
      </c>
      <c r="E4" s="209">
        <f>460/D4*100</f>
        <v>67.153284671532845</v>
      </c>
      <c r="F4" s="155">
        <f>D4/B4</f>
        <v>2.9912663755458517</v>
      </c>
      <c r="G4" s="154">
        <v>229</v>
      </c>
      <c r="H4" s="209">
        <f>151/G4*100</f>
        <v>65.938864628820966</v>
      </c>
      <c r="I4" s="210">
        <f>G4/D4*100</f>
        <v>33.430656934306569</v>
      </c>
      <c r="J4" s="156">
        <f>G4/B4</f>
        <v>1</v>
      </c>
    </row>
    <row r="5" spans="1:10" ht="15" x14ac:dyDescent="0.25">
      <c r="A5" s="261" t="s">
        <v>135</v>
      </c>
      <c r="E5" s="208"/>
      <c r="H5" s="89"/>
      <c r="I5" s="89"/>
      <c r="J5" s="90"/>
    </row>
  </sheetData>
  <mergeCells count="1">
    <mergeCell ref="A1:J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C1" zoomScale="80" zoomScaleNormal="80" workbookViewId="0">
      <selection activeCell="E16" sqref="E16"/>
    </sheetView>
  </sheetViews>
  <sheetFormatPr baseColWidth="10" defaultRowHeight="12.75" x14ac:dyDescent="0.2"/>
  <cols>
    <col min="1" max="1" width="15.85546875" customWidth="1"/>
    <col min="2" max="2" width="16.42578125" customWidth="1"/>
  </cols>
  <sheetData>
    <row r="1" spans="1:12" ht="36" x14ac:dyDescent="0.2">
      <c r="A1" s="98" t="s">
        <v>91</v>
      </c>
      <c r="B1" s="157" t="s">
        <v>89</v>
      </c>
      <c r="C1" s="161" t="s">
        <v>84</v>
      </c>
      <c r="D1" s="161" t="s">
        <v>87</v>
      </c>
      <c r="E1" s="158"/>
    </row>
    <row r="2" spans="1:12" ht="24.95" customHeight="1" x14ac:dyDescent="0.2">
      <c r="A2" s="99" t="s">
        <v>92</v>
      </c>
      <c r="B2" s="211">
        <f>D2/C2</f>
        <v>0.34666666666666668</v>
      </c>
      <c r="C2" s="154">
        <v>225</v>
      </c>
      <c r="D2" s="154">
        <v>78</v>
      </c>
      <c r="E2" s="158"/>
      <c r="G2" t="s">
        <v>137</v>
      </c>
    </row>
    <row r="3" spans="1:12" ht="24.95" customHeight="1" x14ac:dyDescent="0.2">
      <c r="A3" s="159" t="s">
        <v>93</v>
      </c>
      <c r="B3" s="211">
        <f>D3/C3</f>
        <v>0.32826086956521738</v>
      </c>
      <c r="C3" s="154">
        <v>460</v>
      </c>
      <c r="D3" s="154">
        <v>151</v>
      </c>
      <c r="E3" s="158"/>
    </row>
    <row r="4" spans="1:12" ht="24.95" customHeight="1" x14ac:dyDescent="0.2">
      <c r="A4" s="160" t="s">
        <v>18</v>
      </c>
      <c r="B4" s="211">
        <f>D4/C4</f>
        <v>0.33430656934306568</v>
      </c>
      <c r="C4" s="154">
        <f>SUM(C2:C3)</f>
        <v>685</v>
      </c>
      <c r="D4" s="154">
        <f>SUM(D2:D3)</f>
        <v>229</v>
      </c>
      <c r="E4" s="158"/>
      <c r="L4" s="91" t="s">
        <v>52</v>
      </c>
    </row>
    <row r="5" spans="1:12" x14ac:dyDescent="0.2">
      <c r="B5" s="158"/>
      <c r="C5" s="158"/>
      <c r="D5" s="158"/>
      <c r="E5" s="158"/>
    </row>
    <row r="25" spans="7:7" ht="15" x14ac:dyDescent="0.25">
      <c r="G25" s="261" t="s">
        <v>135</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2.75" x14ac:dyDescent="0.2"/>
  <cols>
    <col min="1" max="1" width="37.42578125" customWidth="1"/>
    <col min="2" max="5" width="8.28515625" customWidth="1"/>
    <col min="6" max="10" width="10.42578125" customWidth="1"/>
    <col min="11" max="11" width="13.42578125" customWidth="1"/>
  </cols>
  <sheetData>
    <row r="1" spans="1:15" ht="15" x14ac:dyDescent="0.2">
      <c r="A1" s="20" t="s">
        <v>138</v>
      </c>
      <c r="B1" s="21"/>
      <c r="C1" s="21"/>
      <c r="D1" s="40"/>
      <c r="E1" s="40"/>
      <c r="F1" s="40"/>
      <c r="G1" s="40"/>
      <c r="H1" s="22"/>
      <c r="I1" s="40"/>
      <c r="J1" s="8"/>
      <c r="K1" s="8"/>
      <c r="L1" s="8"/>
      <c r="M1" s="8"/>
    </row>
    <row r="2" spans="1:15" ht="56.25" x14ac:dyDescent="0.2">
      <c r="A2" s="263" t="s">
        <v>73</v>
      </c>
      <c r="B2" s="268" t="s">
        <v>0</v>
      </c>
      <c r="C2" s="269"/>
      <c r="D2" s="269"/>
      <c r="E2" s="269"/>
      <c r="F2" s="269"/>
      <c r="G2" s="270"/>
      <c r="H2" s="107" t="s">
        <v>0</v>
      </c>
      <c r="I2" s="107" t="s">
        <v>43</v>
      </c>
      <c r="J2" s="107" t="s">
        <v>44</v>
      </c>
      <c r="K2" s="107" t="s">
        <v>45</v>
      </c>
      <c r="L2" s="107" t="s">
        <v>46</v>
      </c>
      <c r="M2" s="107" t="s">
        <v>47</v>
      </c>
      <c r="O2" s="91" t="s">
        <v>52</v>
      </c>
    </row>
    <row r="3" spans="1:15" ht="21" customHeight="1" x14ac:dyDescent="0.2">
      <c r="A3" s="264"/>
      <c r="B3" s="12">
        <v>2013</v>
      </c>
      <c r="C3" s="108">
        <v>2014</v>
      </c>
      <c r="D3" s="108">
        <v>2015</v>
      </c>
      <c r="E3" s="108">
        <v>2016</v>
      </c>
      <c r="F3" s="108">
        <v>2017</v>
      </c>
      <c r="G3" s="108">
        <v>2018</v>
      </c>
      <c r="H3" s="299">
        <v>2019</v>
      </c>
      <c r="I3" s="300"/>
      <c r="J3" s="300"/>
      <c r="K3" s="300"/>
      <c r="L3" s="304"/>
      <c r="M3" s="305"/>
    </row>
    <row r="4" spans="1:15" ht="20.100000000000001" customHeight="1" x14ac:dyDescent="0.2">
      <c r="A4" s="128" t="s">
        <v>79</v>
      </c>
      <c r="B4" s="129"/>
      <c r="C4" s="130"/>
      <c r="D4" s="130"/>
      <c r="E4" s="130"/>
      <c r="F4" s="131">
        <v>91</v>
      </c>
      <c r="G4" s="131">
        <v>77</v>
      </c>
      <c r="H4" s="13">
        <v>73</v>
      </c>
      <c r="I4" s="14">
        <v>98.6</v>
      </c>
      <c r="J4" s="14">
        <v>58</v>
      </c>
      <c r="K4" s="14">
        <v>16.5</v>
      </c>
      <c r="L4" s="14">
        <v>95.3</v>
      </c>
      <c r="M4" s="15">
        <v>59.4</v>
      </c>
    </row>
    <row r="5" spans="1:15" ht="20.100000000000001" customHeight="1" x14ac:dyDescent="0.2">
      <c r="A5" s="128" t="s">
        <v>22</v>
      </c>
      <c r="B5" s="10">
        <v>55</v>
      </c>
      <c r="C5" s="131">
        <v>51</v>
      </c>
      <c r="D5" s="131">
        <v>53</v>
      </c>
      <c r="E5" s="131">
        <v>54</v>
      </c>
      <c r="F5" s="131">
        <v>52</v>
      </c>
      <c r="G5" s="131">
        <v>66</v>
      </c>
      <c r="H5" s="13">
        <v>67</v>
      </c>
      <c r="I5" s="14">
        <v>98.5</v>
      </c>
      <c r="J5" s="14">
        <v>56</v>
      </c>
      <c r="K5" s="14">
        <v>19</v>
      </c>
      <c r="L5" s="14">
        <v>97.8</v>
      </c>
      <c r="M5" s="15">
        <v>55</v>
      </c>
    </row>
    <row r="6" spans="1:15" ht="20.100000000000001" customHeight="1" x14ac:dyDescent="0.2">
      <c r="A6" s="128" t="s">
        <v>105</v>
      </c>
      <c r="B6" s="10">
        <v>142</v>
      </c>
      <c r="C6" s="131">
        <v>122</v>
      </c>
      <c r="D6" s="131">
        <v>117</v>
      </c>
      <c r="E6" s="131">
        <v>111</v>
      </c>
      <c r="F6" s="131">
        <v>110</v>
      </c>
      <c r="G6" s="131">
        <v>103</v>
      </c>
      <c r="H6" s="13">
        <v>92</v>
      </c>
      <c r="I6" s="14">
        <v>98.6</v>
      </c>
      <c r="J6" s="14">
        <v>48</v>
      </c>
      <c r="K6" s="14">
        <v>10</v>
      </c>
      <c r="L6" s="14">
        <v>97.1</v>
      </c>
      <c r="M6" s="15">
        <v>47</v>
      </c>
    </row>
    <row r="7" spans="1:15" ht="20.100000000000001" customHeight="1" x14ac:dyDescent="0.2">
      <c r="A7" s="128" t="s">
        <v>80</v>
      </c>
      <c r="B7" s="10">
        <v>236</v>
      </c>
      <c r="C7" s="131">
        <v>236</v>
      </c>
      <c r="D7" s="131">
        <v>236</v>
      </c>
      <c r="E7" s="131">
        <v>236</v>
      </c>
      <c r="F7" s="131">
        <v>236</v>
      </c>
      <c r="G7" s="131">
        <v>236</v>
      </c>
      <c r="H7" s="13">
        <v>236</v>
      </c>
      <c r="I7" s="14">
        <v>93.7</v>
      </c>
      <c r="J7" s="14">
        <v>56</v>
      </c>
      <c r="K7" s="14">
        <v>10.549999999999999</v>
      </c>
      <c r="L7" s="14">
        <v>95.1</v>
      </c>
      <c r="M7" s="15">
        <v>56</v>
      </c>
    </row>
    <row r="8" spans="1:15" ht="20.100000000000001" customHeight="1" x14ac:dyDescent="0.2">
      <c r="A8" s="128" t="s">
        <v>23</v>
      </c>
      <c r="B8" s="10">
        <v>319</v>
      </c>
      <c r="C8" s="131">
        <v>328</v>
      </c>
      <c r="D8" s="131">
        <v>333</v>
      </c>
      <c r="E8" s="131">
        <v>330</v>
      </c>
      <c r="F8" s="131">
        <v>329</v>
      </c>
      <c r="G8" s="131">
        <v>311</v>
      </c>
      <c r="H8" s="13">
        <v>271</v>
      </c>
      <c r="I8" s="14">
        <v>98.3</v>
      </c>
      <c r="J8" s="14">
        <v>51</v>
      </c>
      <c r="K8" s="14">
        <v>11</v>
      </c>
      <c r="L8" s="14">
        <v>97.1</v>
      </c>
      <c r="M8" s="15">
        <v>51</v>
      </c>
    </row>
    <row r="9" spans="1:15" ht="20.100000000000001" customHeight="1" x14ac:dyDescent="0.2">
      <c r="A9" s="132" t="s">
        <v>18</v>
      </c>
      <c r="B9" s="133">
        <v>752</v>
      </c>
      <c r="C9" s="134">
        <v>737</v>
      </c>
      <c r="D9" s="134">
        <v>739</v>
      </c>
      <c r="E9" s="134">
        <v>731</v>
      </c>
      <c r="F9" s="134">
        <f>SUM(F4:F8)</f>
        <v>818</v>
      </c>
      <c r="G9" s="134">
        <f>SUM(G4:G8)</f>
        <v>793</v>
      </c>
      <c r="H9" s="135">
        <f>SUM(H4:H8)</f>
        <v>739</v>
      </c>
      <c r="I9" s="136">
        <v>96.9</v>
      </c>
      <c r="J9" s="136">
        <v>53</v>
      </c>
      <c r="K9" s="137">
        <v>10.85</v>
      </c>
      <c r="L9" s="138">
        <v>96.5</v>
      </c>
      <c r="M9" s="139">
        <v>53</v>
      </c>
    </row>
    <row r="10" spans="1:15" x14ac:dyDescent="0.2">
      <c r="A10" s="39" t="s">
        <v>134</v>
      </c>
      <c r="B10" s="21"/>
      <c r="C10" s="21"/>
      <c r="D10" s="40"/>
      <c r="E10" s="40"/>
      <c r="F10" s="40"/>
      <c r="G10" s="40"/>
      <c r="H10" s="8"/>
      <c r="I10" s="8"/>
      <c r="J10" s="84"/>
      <c r="K10" s="8"/>
      <c r="L10" s="8"/>
      <c r="M10" s="8"/>
    </row>
    <row r="12" spans="1:15" x14ac:dyDescent="0.2">
      <c r="K12" s="41"/>
      <c r="L12" s="41"/>
    </row>
    <row r="13" spans="1:15" x14ac:dyDescent="0.2">
      <c r="K13" s="41"/>
      <c r="L13" s="41"/>
    </row>
    <row r="14" spans="1:15" x14ac:dyDescent="0.2">
      <c r="K14" s="41"/>
      <c r="L14" s="41"/>
    </row>
    <row r="15" spans="1:15" x14ac:dyDescent="0.2">
      <c r="K15" s="41"/>
      <c r="L15" s="41"/>
    </row>
    <row r="16" spans="1:15" x14ac:dyDescent="0.2">
      <c r="K16" s="41"/>
      <c r="L16" s="41"/>
    </row>
    <row r="17" spans="11:12" x14ac:dyDescent="0.2">
      <c r="K17" s="41"/>
      <c r="L17" s="41"/>
    </row>
  </sheetData>
  <mergeCells count="3">
    <mergeCell ref="A2:A3"/>
    <mergeCell ref="B2:G2"/>
    <mergeCell ref="H3:M3"/>
  </mergeCells>
  <pageMargins left="0.17" right="0.17"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tab 10.1</vt:lpstr>
      <vt:lpstr>tab 10.2</vt:lpstr>
      <vt:lpstr>Tab 10.3</vt:lpstr>
      <vt:lpstr>Tab 10.4</vt:lpstr>
      <vt:lpstr>tab 10.5</vt:lpstr>
      <vt:lpstr>tab 10.6</vt:lpstr>
      <vt:lpstr>tab 10.7</vt:lpstr>
      <vt:lpstr>fig 10.1</vt:lpstr>
      <vt:lpstr>tab 10.8</vt:lpstr>
      <vt:lpstr>tab 10.9</vt:lpstr>
      <vt:lpstr>tab 10.10 </vt:lpstr>
      <vt:lpstr>tab 10.11  </vt:lpstr>
      <vt:lpstr>'Tab 10.3'!Zone_d_impression</vt:lpstr>
      <vt:lpstr>'Tab 10.4'!Zone_d_impression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BSN 2020- Chap 10- Les promotions</dc:title>
  <dc:creator>DEPP-MENJS;direction de l'évaluation, de la prospective et de la performance;ministère de l'éducation nationale, de la Jeunesse et des Sports</dc:creator>
  <cp:keywords>absenteisme, action sociale, concours enseignant, congé de maladie, école supérieures du professorat (ESPE), égalité professionnelle, enseignant, formation continue, heure supplémentaire annualisée, parité, personnel, politique sociale, recrutement, rémunération</cp:keywords>
  <cp:lastModifiedBy>Administration centrale</cp:lastModifiedBy>
  <cp:lastPrinted>2019-02-06T16:09:47Z</cp:lastPrinted>
  <dcterms:created xsi:type="dcterms:W3CDTF">2014-09-23T16:55:06Z</dcterms:created>
  <dcterms:modified xsi:type="dcterms:W3CDTF">2020-12-17T14:11:37Z</dcterms:modified>
  <cp:contentStatus>publié</cp:contentStatus>
</cp:coreProperties>
</file>