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90" windowWidth="12810" windowHeight="9570" tabRatio="553"/>
  </bookViews>
  <sheets>
    <sheet name="Figure 1" sheetId="5" r:id="rId1"/>
    <sheet name="Figure 2 " sheetId="18" r:id="rId2"/>
    <sheet name="Figure 3" sheetId="3" r:id="rId3"/>
    <sheet name="Figure 4" sheetId="21" r:id="rId4"/>
    <sheet name="Figure 5" sheetId="12" r:id="rId5"/>
    <sheet name="Figure 6" sheetId="11" r:id="rId6"/>
    <sheet name="Source" sheetId="14" r:id="rId7"/>
    <sheet name="Champ" sheetId="15" r:id="rId8"/>
    <sheet name="Bibliographie" sheetId="17" r:id="rId9"/>
  </sheets>
  <externalReferences>
    <externalReference r:id="rId10"/>
    <externalReference r:id="rId11"/>
  </externalReferences>
  <definedNames>
    <definedName name="cop">#REF!</definedName>
    <definedName name="DGRH_EFF">#REF!</definedName>
    <definedName name="GRAPH3_6" localSheetId="1">#REF!</definedName>
    <definedName name="GRAPH3_6" localSheetId="4">#REF!</definedName>
    <definedName name="GRAPH3_6">#REF!</definedName>
    <definedName name="GRAPH8" localSheetId="4">[1]GRAPH8!$A$1:$H$1343</definedName>
    <definedName name="GRAPH8">[1]GRAPH8!$A$1:$H$1343</definedName>
    <definedName name="PYR_DIEO" localSheetId="4">[2]PYR_DIEO!$A$1:$E$990</definedName>
    <definedName name="PYR_DIEO">[2]PYR_DIEO!$A$1:$E$990</definedName>
    <definedName name="t">#REF!</definedName>
    <definedName name="tt">#REF!</definedName>
  </definedNames>
  <calcPr calcId="145621"/>
</workbook>
</file>

<file path=xl/calcChain.xml><?xml version="1.0" encoding="utf-8"?>
<calcChain xmlns="http://schemas.openxmlformats.org/spreadsheetml/2006/main">
  <c r="O16" i="18" l="1"/>
  <c r="N16" i="18"/>
  <c r="K11" i="18" l="1"/>
  <c r="N5" i="18" l="1"/>
  <c r="N6" i="18"/>
  <c r="N7" i="18"/>
  <c r="N8" i="18"/>
  <c r="N9" i="18"/>
  <c r="N10" i="18"/>
  <c r="N12" i="18"/>
  <c r="N13" i="18"/>
  <c r="N14" i="18"/>
  <c r="N17" i="18"/>
  <c r="N18" i="18"/>
  <c r="N19" i="18"/>
  <c r="N21" i="18"/>
  <c r="N22" i="18"/>
  <c r="N23" i="18"/>
  <c r="N4" i="18"/>
  <c r="O4" i="18"/>
  <c r="C11" i="18" l="1"/>
  <c r="D11" i="18"/>
  <c r="E11" i="18"/>
  <c r="F11" i="18"/>
  <c r="G11" i="18"/>
  <c r="H11" i="18"/>
  <c r="I11" i="18"/>
  <c r="J11" i="18"/>
  <c r="B11" i="18"/>
  <c r="J14" i="12" l="1"/>
  <c r="K14" i="12"/>
  <c r="J15" i="12"/>
  <c r="K15" i="12"/>
  <c r="J16" i="12"/>
  <c r="K16" i="12"/>
  <c r="J17" i="12"/>
  <c r="K17" i="12"/>
  <c r="O5" i="18" l="1"/>
  <c r="O6" i="18"/>
  <c r="O7" i="18"/>
  <c r="O8" i="18"/>
  <c r="O9" i="18"/>
  <c r="O10" i="18"/>
  <c r="O12" i="18"/>
  <c r="O13" i="18"/>
  <c r="O14" i="18"/>
  <c r="O17" i="18"/>
  <c r="O18" i="18"/>
  <c r="O19" i="18"/>
  <c r="O21" i="18"/>
  <c r="O22" i="18"/>
  <c r="O23" i="18"/>
  <c r="C15" i="5" l="1"/>
  <c r="G15" i="5" l="1"/>
  <c r="E15" i="5"/>
  <c r="I17" i="12" l="1"/>
  <c r="I16" i="12"/>
  <c r="I15" i="12"/>
  <c r="I14" i="12"/>
  <c r="F4" i="11" l="1"/>
  <c r="F5" i="11"/>
  <c r="F6" i="11"/>
  <c r="F7" i="11"/>
  <c r="F8" i="11"/>
  <c r="F9" i="11"/>
  <c r="F10" i="11"/>
  <c r="F11" i="11"/>
  <c r="F12" i="11"/>
  <c r="F13" i="11"/>
  <c r="F3" i="11"/>
  <c r="H17" i="12" l="1"/>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G6" i="3" l="1"/>
  <c r="G7" i="3"/>
  <c r="G8" i="3"/>
  <c r="G9" i="3"/>
  <c r="G10" i="3"/>
  <c r="G11" i="3"/>
  <c r="G12" i="3"/>
  <c r="G13" i="3"/>
  <c r="G5" i="3"/>
  <c r="G4" i="3"/>
  <c r="G14" i="3" l="1"/>
</calcChain>
</file>

<file path=xl/sharedStrings.xml><?xml version="1.0" encoding="utf-8"?>
<sst xmlns="http://schemas.openxmlformats.org/spreadsheetml/2006/main" count="170" uniqueCount="120">
  <si>
    <t>2012-2013</t>
  </si>
  <si>
    <t>dont non-titulaires</t>
  </si>
  <si>
    <t>dont catégorie C</t>
  </si>
  <si>
    <t>dont catégorie B</t>
  </si>
  <si>
    <t>dont catégorie A</t>
  </si>
  <si>
    <t>Ensemble des non enseignants</t>
  </si>
  <si>
    <t>dont  non-titulaires</t>
  </si>
  <si>
    <t>dont titulaires</t>
  </si>
  <si>
    <t>privé</t>
  </si>
  <si>
    <t>public</t>
  </si>
  <si>
    <t>Ensemble des enseignants</t>
  </si>
  <si>
    <t>Non-titulaires</t>
  </si>
  <si>
    <t>Titulaires</t>
  </si>
  <si>
    <t>Ensemble des personnels</t>
  </si>
  <si>
    <t>2016-2017</t>
  </si>
  <si>
    <t>Enseignants</t>
  </si>
  <si>
    <t>Secteur public</t>
  </si>
  <si>
    <t>Premier degré</t>
  </si>
  <si>
    <t>Second degré</t>
  </si>
  <si>
    <t>Secteur privé</t>
  </si>
  <si>
    <t>Ensemble sur échelle de rémunération de titulaires</t>
  </si>
  <si>
    <t>Ensemble maîtres délégués</t>
  </si>
  <si>
    <t>% femmes</t>
  </si>
  <si>
    <t>2015-2016</t>
  </si>
  <si>
    <t>Hors apprentis</t>
  </si>
  <si>
    <t>Second degré public</t>
  </si>
  <si>
    <t>Nombre d'admis aux concours enseignants du second degré public</t>
  </si>
  <si>
    <t xml:space="preserve">Départs en retraite enseignants second degré public </t>
  </si>
  <si>
    <t>Nombre d'admis au concours enseignants du premier degré public</t>
  </si>
  <si>
    <t>Départs en retraite enseignants premier degré public</t>
  </si>
  <si>
    <t>Titulaires ou assimilés</t>
  </si>
  <si>
    <t>Ensemble du secteur public</t>
  </si>
  <si>
    <t>Ensemble du secteur privé</t>
  </si>
  <si>
    <t>Personnels administratifs, sociaux et de santé (ASS)</t>
  </si>
  <si>
    <t>Ingénieurs et personnels techniques de recherche et de formation (ITRF)</t>
  </si>
  <si>
    <t>Nombre d'admis au concours enseignants du premier degré privé</t>
  </si>
  <si>
    <t>Nombre d'admis aux concours enseignants du second degré privé</t>
  </si>
  <si>
    <t xml:space="preserve">Départs en retraite enseignants second degré privé </t>
  </si>
  <si>
    <t>Second degré privé</t>
  </si>
  <si>
    <t xml:space="preserve"> 1 -  Personnels enseignants et non enseignants rémunérés par l’Éducation nationale</t>
  </si>
  <si>
    <t>Effectif</t>
  </si>
  <si>
    <t>Ensemble des non-enseignants</t>
  </si>
  <si>
    <t>Évolution en moyenne annuelle</t>
  </si>
  <si>
    <t>Évolution de l'année</t>
  </si>
  <si>
    <t>2017-2018</t>
  </si>
  <si>
    <t>2010-2011</t>
  </si>
  <si>
    <t>2011-2012</t>
  </si>
  <si>
    <t>2013-2014</t>
  </si>
  <si>
    <t>2014-2015</t>
  </si>
  <si>
    <t>Personnels d'encadrement</t>
  </si>
  <si>
    <t xml:space="preserve">Personnels vie scolaire </t>
  </si>
  <si>
    <t xml:space="preserve">Départs en retraite enseignants premier degré privé </t>
  </si>
  <si>
    <t xml:space="preserve"> Premier degré public </t>
  </si>
  <si>
    <t>Premier degré privé</t>
  </si>
  <si>
    <t>Source</t>
  </si>
  <si>
    <t>Champ</t>
  </si>
  <si>
    <t>Effectifs 2010-2011</t>
  </si>
  <si>
    <t>% femmes (2010 -2011)</t>
  </si>
  <si>
    <t>% femmes (2010-2011)</t>
  </si>
  <si>
    <t>Bibliographie :</t>
  </si>
  <si>
    <t>dont  AED</t>
  </si>
  <si>
    <t>dont AESH</t>
  </si>
  <si>
    <t>2 - Évolution des effectifs de personnels, hors administration centrale et SIEC, hors apprentis.</t>
  </si>
  <si>
    <t xml:space="preserve">Les recrutements réservés sont comptabilisés parmi les admis aux concours. Ces recrutements ont été mis en place pour une durée de quatre ans à partir de la session 2013 dans le cadre de la résorption de l'emploi précaire. </t>
  </si>
  <si>
    <r>
      <rPr>
        <b/>
        <sz val="9"/>
        <color theme="1"/>
        <rFont val="Arial"/>
        <family val="2"/>
      </rPr>
      <t xml:space="preserve">Note </t>
    </r>
    <r>
      <rPr>
        <sz val="9"/>
        <color theme="1"/>
        <rFont val="Arial"/>
        <family val="2"/>
      </rPr>
      <t>: Concours internes et externes. La session exceptionnelle de concours de 2014 est prise en compte, de même que les concours supplémentaires de Créteil. En revanche, la Nouvelle Calédonie n'est pas dans le champ des concours du premier degré public, le concours de professeur des écoles étant organisé par le gouvernement de Nouvelle-Calédonie et non le vice-rectorat. Le concours spécifique des instituteurs de Mayotte (existant jusqu'en 2016) n'est pas non plus comptabilisé.</t>
    </r>
  </si>
  <si>
    <t>L’année 2014 se distingue par une forte hausse du nombre d’admis, en raison de l’organisation exceptionnelle de deux sessions pour les concours externes dans le public et le privé.</t>
  </si>
  <si>
    <r>
      <rPr>
        <b/>
        <sz val="9"/>
        <color theme="1"/>
        <rFont val="Arial"/>
        <family val="2"/>
      </rPr>
      <t>Note </t>
    </r>
    <r>
      <rPr>
        <sz val="9"/>
        <color theme="1"/>
        <rFont val="Arial"/>
        <family val="2"/>
      </rPr>
      <t xml:space="preserve">: les données présentées dans ce tableau et les suivants portent sur les effectifs physiques des personnels. </t>
    </r>
  </si>
  <si>
    <t>L’ensemble des enseignants des secteurs publics et privés sous contrat sont rémunérés par l’Éducation nationale. En revanche, seuls les non enseignants du secteur public dépendent de ce ministère. En outre, les personnels techniques, ouvriers et de service qui travaillent dans les collèges et lycées dépendent des régions et départements, les agents territoriaux spécialisés des écoles maternelles (ATSEM)  dépendent des communes. Ils ne sont pas recensés dans les effectifs de l’Éducation nationale et ne sont donc pas pris en compte.</t>
  </si>
  <si>
    <t>2019-2020</t>
  </si>
  <si>
    <t>Ensemble des personnels, hors apprentis, étudiants en préprofessionnalisation, administration centrale et SIEC</t>
  </si>
  <si>
    <t>Non-enseignants</t>
  </si>
  <si>
    <t xml:space="preserve">Ensemble des personnels </t>
  </si>
  <si>
    <t>2018-2019</t>
  </si>
  <si>
    <t>3 - Personnels des corps enseignants en 2010-2011 et 2019-2020</t>
  </si>
  <si>
    <t>Effectifs 2019-2020</t>
  </si>
  <si>
    <t>Champ : France métropolitaine + DROM (hors Mayotte pour le privé), personnels rémunérés au titre de l'Education nationale, en activité  au 30 novembre.</t>
  </si>
  <si>
    <t>Champ : France métropolitaine + DROM (hors Mayotte pour le privé), personnels rémunérés au titre de l'Education nationale, en activité  au 30 novembre, hors SIEC, administration centrale et étudiants en situation d’apprentissage du métier d’enseignant.</t>
  </si>
  <si>
    <t>Champ : France métropolitaine + DROM + COM + Nouvelle-Calédonie.</t>
  </si>
  <si>
    <t>% femmes (2019-2020)</t>
  </si>
  <si>
    <t>% sur total
(2019-2020)</t>
  </si>
  <si>
    <t>Champ : France métropolitaine + DROM, personnels appartenant à un corps non enseignant  rémunérés au titre de l'Education nationale, en activité  au 30 novembre,  hors apprentis, hors administration centrale et SIEC.</t>
  </si>
  <si>
    <t>Source : MENJS-MESRI-DEPP, Panel des personnels issu de BSA, novembre 2010 et 2019.</t>
  </si>
  <si>
    <t>Source : MENJS-MESRI-DEPP, Panel des personnels issu de BSA, novembre 2010,2015 et 2019.</t>
  </si>
  <si>
    <t>Source : MENJS-MESRI-DEPP, Panel des personnels issu de BSA, novembre 2010 à 2019.</t>
  </si>
  <si>
    <t>© DEPP</t>
  </si>
  <si>
    <r>
      <rPr>
        <b/>
        <sz val="9"/>
        <rFont val="Arial"/>
        <family val="2"/>
      </rPr>
      <t>1.</t>
    </r>
    <r>
      <rPr>
        <sz val="9"/>
        <rFont val="Arial"/>
        <family val="2"/>
      </rPr>
      <t xml:space="preserve"> Une ancienneté d'un an en tant qu'enseignants fonctionnaires en activité correspond, pour les personnes concernées, à la seconde année dans l'Education nationale, 
la précédente étant l'année de stage.  </t>
    </r>
  </si>
  <si>
    <t>► Champ : France métropolitaine + DROM, personnels fonctionnaires appartenant à un corps enseignant du secteur public, rémunérés au titre de l'Education nationale, 
en activité au 30 novembre.</t>
  </si>
  <si>
    <t>► Source : MENJS-MESRI-DEPP / Panel des personnels issu de BSA, novembre 2019.</t>
  </si>
  <si>
    <t>Figure 5 - Nombre d'admis au concours  pour 10 départs en retraite des enseignants.</t>
  </si>
  <si>
    <r>
      <rPr>
        <b/>
        <sz val="9"/>
        <color theme="1"/>
        <rFont val="Arial"/>
        <family val="2"/>
      </rPr>
      <t>Lecture :</t>
    </r>
    <r>
      <rPr>
        <sz val="9"/>
        <color theme="1"/>
        <rFont val="Arial"/>
        <family val="2"/>
      </rPr>
      <t xml:space="preserve"> entre les années scolaires 2010-2011 et 2018-2019, les effectifs de personnels ont progressé en moyenne de 0,9 % par an. Ils ont ensuite progressé de 1,6 % sur la dernière année.</t>
    </r>
  </si>
  <si>
    <r>
      <t xml:space="preserve">Figure 4 – Ancienneté </t>
    </r>
    <r>
      <rPr>
        <b/>
        <vertAlign val="superscript"/>
        <sz val="10"/>
        <rFont val="Arial"/>
        <family val="2"/>
      </rPr>
      <t>1</t>
    </r>
    <r>
      <rPr>
        <b/>
        <sz val="10"/>
        <rFont val="Arial"/>
        <family val="2"/>
      </rPr>
      <t xml:space="preserve"> en tant qu'enseignants fonctionnaires en activité dans le secteur public, en 2019-2020</t>
    </r>
  </si>
  <si>
    <t>5 - Nombre d'admis au concours rapporté au nombre de départs à la retraite des enseignants</t>
  </si>
  <si>
    <t>6 - Personnels des corps non enseignants en 2010-2011 et 2019-2020</t>
  </si>
  <si>
    <t>Ensemble des effectifs physiques des personnels rémunérés au titre de l'Education nationale, en activité au 30 novembre, qu'ils exercent en France métropolitaine ou dans les départements d’outre-mer (hors Mayotte pour le privé). Cela comprend :
- les corps enseignants des premier et second degrés du secteur public et du secteur d’enseignement privé sous contrat;
- les corps des personnels non enseignants du secteur public en activité rémunérés au titre de l’Éducation nationale en France métropolitaine.
Sont exclus les personnels non enseignants du secteur privé.
Les personnels dénombrés relèvent tous de la mission interministérielle « Enseignement scolaire » (MIES) du budget de l’Etat, à l’exclusion de l’enseignement technique agricole. Les enseignants des corps du second degré en fonction dans l’enseignement supérieur ne sont pas pris en compte. 
Pour les séries longues, le champ est réduit : le service interacadémique des examens et concours (SIEC) et l'administration centrale sont exclus, car non présents dans la source pour les années antérieures à 2015.
Les évolutions d'effectifs présentés dans les figures 1, 2, 3 et 6 prennent en compte le basculement parmi les personnels non-enseignants du corps de psychologues de l'Education nationale crée en 2017, dont une partie était auparavant répertoriée parmi les enseignants du premier degré public. Dans ces figures, les psychologues scolaires ont été intégrés à la catégorie "non-enseignants" à partir de 2010 .
Par ailleurs, les effectifs des AED et AESH sont sous-estimés à partir de l’année scolaire 2014-2015, tous les AESH n’étant pas présents dans BSA à la date d’observation du 30 novembre.</t>
  </si>
  <si>
    <t>Bilan social du MENJS – 2019-2020.</t>
  </si>
  <si>
    <r>
      <t>Le système de gestion Ocean (Organisation des concours et examens académiques et nationaux) et Cyclades (CYCLe Automatisé Des Examens et concourS) pour les résultats aux différents concours de recrutement d’enseignants des premier et second degrés</t>
    </r>
    <r>
      <rPr>
        <sz val="10"/>
        <color theme="1"/>
        <rFont val="Arial"/>
        <family val="2"/>
      </rPr>
      <t>.</t>
    </r>
  </si>
  <si>
    <r>
      <t xml:space="preserve">Non-titulaires </t>
    </r>
    <r>
      <rPr>
        <vertAlign val="superscript"/>
        <sz val="9"/>
        <color theme="1"/>
        <rFont val="Arial"/>
        <family val="2"/>
      </rPr>
      <t>1</t>
    </r>
  </si>
  <si>
    <r>
      <t xml:space="preserve">Etudiants en situation d’apprentissage du métier d’enseignant </t>
    </r>
    <r>
      <rPr>
        <vertAlign val="superscript"/>
        <sz val="9"/>
        <rFont val="Arial"/>
        <family val="2"/>
      </rPr>
      <t>2</t>
    </r>
  </si>
  <si>
    <r>
      <t xml:space="preserve">Apprentis non enseignants </t>
    </r>
    <r>
      <rPr>
        <vertAlign val="superscript"/>
        <sz val="9"/>
        <color theme="1"/>
        <rFont val="Arial"/>
        <family val="2"/>
      </rPr>
      <t>3</t>
    </r>
  </si>
  <si>
    <r>
      <t xml:space="preserve">Personnels en administration centrale ou au SIEC </t>
    </r>
    <r>
      <rPr>
        <vertAlign val="superscript"/>
        <sz val="9"/>
        <color theme="1"/>
        <rFont val="Arial"/>
        <family val="2"/>
      </rPr>
      <t>4</t>
    </r>
  </si>
  <si>
    <r>
      <t>Personnels non affectés</t>
    </r>
    <r>
      <rPr>
        <vertAlign val="superscript"/>
        <sz val="9"/>
        <color theme="1"/>
        <rFont val="Arial"/>
        <family val="2"/>
      </rPr>
      <t xml:space="preserve"> 5</t>
    </r>
  </si>
  <si>
    <t>Lecture : dans le premier degré public, pour 10 départs en retraite d’enseignants entre le 1er octobre 2018 et le 30 septembre 2019, 16 enseignants ont été admis aux concours 2019.</t>
  </si>
  <si>
    <t>Le panel des personnels issu de la base statistique des agents (BSA), elle même provenant des systèmes d’information de gestion administrative des agents. Les informations de la base statistique des agents restituent une image des personnels en début d’année scolaire. Les données en sont extraites fin novembre. Le dernier millésime présenté est la photographie des personnels au 30 novembre 2019, correspondant à l'année scolaire 2019-2020.</t>
  </si>
  <si>
    <t>Sources : MENJS-MESRI-DEPP, Systèmes de gestion Cyclades (à partir de 2019) et Ocean. MENJS-MESRI-DGRH,  fichiers de fin de fonction des Annuaires 2005-2013, Base Statistique des Agents (BSA).</t>
  </si>
  <si>
    <r>
      <t>Ensemble des non-enseignants, hors apprentis</t>
    </r>
    <r>
      <rPr>
        <b/>
        <vertAlign val="superscript"/>
        <sz val="9"/>
        <rFont val="Arial"/>
        <family val="2"/>
      </rPr>
      <t>2</t>
    </r>
    <r>
      <rPr>
        <b/>
        <sz val="9"/>
        <rFont val="Arial"/>
        <family val="2"/>
      </rPr>
      <t>, hors administration centrale et SIEC</t>
    </r>
  </si>
  <si>
    <r>
      <t xml:space="preserve">Non-titulaires </t>
    </r>
    <r>
      <rPr>
        <vertAlign val="superscript"/>
        <sz val="9"/>
        <rFont val="Arial"/>
        <family val="2"/>
      </rPr>
      <t>1</t>
    </r>
  </si>
  <si>
    <r>
      <rPr>
        <b/>
        <sz val="9"/>
        <color theme="1"/>
        <rFont val="Arial"/>
        <family val="2"/>
      </rPr>
      <t xml:space="preserve">Note </t>
    </r>
    <r>
      <rPr>
        <sz val="9"/>
        <color theme="1"/>
        <rFont val="Arial"/>
        <family val="2"/>
      </rPr>
      <t>: La progression des effectifs des AESH  est sous-estimée,  tous ces agents n'étant pas présents dans BSA à la date d'observation du 30 novembre.</t>
    </r>
  </si>
  <si>
    <r>
      <rPr>
        <b/>
        <sz val="9"/>
        <color theme="1"/>
        <rFont val="Arial"/>
        <family val="2"/>
      </rPr>
      <t>1.</t>
    </r>
    <r>
      <rPr>
        <sz val="9"/>
        <color theme="1"/>
        <rFont val="Arial"/>
        <family val="2"/>
      </rPr>
      <t xml:space="preserve"> Les effectifs des non-titulaires sont sous-estimés en 2015-2016 et 2019-2020, tous les AESH n'étant pas présents dans BSA à la date d'observation du 30 novembre.</t>
    </r>
  </si>
  <si>
    <r>
      <rPr>
        <b/>
        <sz val="9"/>
        <color theme="1"/>
        <rFont val="Arial"/>
        <family val="2"/>
      </rPr>
      <t>2.</t>
    </r>
    <r>
      <rPr>
        <sz val="9"/>
        <color theme="1"/>
        <rFont val="Arial"/>
        <family val="2"/>
      </rPr>
      <t xml:space="preserve"> Cette catégorie regroupe d'une part les étudiants français qui apprennent le métier enseignant (apprentis enseignants, contractuels alternant, et depuis la rentrée 2019-2020 assistants d'éducation en parcours de professionnalisation), et d'autre part les assistants de langue étrangère, qui interviennent auprès de l'enseignant de langues pendant le cours et dans le cadre des projets internationaux de l'établissement.</t>
    </r>
  </si>
  <si>
    <r>
      <rPr>
        <b/>
        <sz val="9"/>
        <color theme="1"/>
        <rFont val="Arial"/>
        <family val="2"/>
      </rPr>
      <t xml:space="preserve">3. </t>
    </r>
    <r>
      <rPr>
        <sz val="9"/>
        <color theme="1"/>
        <rFont val="Arial"/>
        <family val="2"/>
      </rPr>
      <t>Les apprentis ne sont pas recensés avant 2015-2016.</t>
    </r>
  </si>
  <si>
    <r>
      <rPr>
        <b/>
        <sz val="9"/>
        <color theme="1"/>
        <rFont val="Arial"/>
        <family val="2"/>
      </rPr>
      <t>4.</t>
    </r>
    <r>
      <rPr>
        <sz val="9"/>
        <color theme="1"/>
        <rFont val="Arial"/>
        <family val="2"/>
      </rPr>
      <t xml:space="preserve"> SIEC = Service interacadémique des examens et concours. Les effectifs des personnels de ce service et de l'administration centrale ne sont pas disponibles avant 2015-2016</t>
    </r>
  </si>
  <si>
    <r>
      <rPr>
        <b/>
        <sz val="9"/>
        <color theme="1"/>
        <rFont val="Arial"/>
        <family val="2"/>
      </rPr>
      <t>5.</t>
    </r>
    <r>
      <rPr>
        <sz val="9"/>
        <color theme="1"/>
        <rFont val="Arial"/>
        <family val="2"/>
      </rPr>
      <t xml:space="preserve">  Les personnels non affectés sont les agents en congé longue durée ou congé de formation professionnelle</t>
    </r>
  </si>
  <si>
    <r>
      <rPr>
        <b/>
        <sz val="9"/>
        <rFont val="Arial"/>
        <family val="2"/>
      </rPr>
      <t xml:space="preserve"> 1.</t>
    </r>
    <r>
      <rPr>
        <sz val="9"/>
        <rFont val="Arial"/>
        <family val="2"/>
      </rPr>
      <t xml:space="preserve">  Les effectifs des non-titulaires sont sous-estimés en 2015-2016 et 2019-2020, tous les AESH n'étant pas présents dans BSA à la date d'observation du 30 novembre.</t>
    </r>
  </si>
  <si>
    <r>
      <rPr>
        <b/>
        <sz val="9"/>
        <color theme="1"/>
        <rFont val="Arial"/>
        <family val="2"/>
      </rPr>
      <t xml:space="preserve">2. </t>
    </r>
    <r>
      <rPr>
        <sz val="9"/>
        <color theme="1"/>
        <rFont val="Arial"/>
        <family val="2"/>
      </rPr>
      <t xml:space="preserve"> Les apprentis ne sont pas recensés avant 2015-2016.</t>
    </r>
  </si>
  <si>
    <r>
      <t xml:space="preserve">Thomas J.-E., 2019, « Les effectifs d’élèves à chaque heure de cours dans le second degré public en 2018 », </t>
    </r>
    <r>
      <rPr>
        <i/>
        <sz val="10"/>
        <color rgb="FF323232"/>
        <rFont val="Arial"/>
        <family val="2"/>
      </rPr>
      <t>Note d’information</t>
    </r>
    <r>
      <rPr>
        <sz val="10"/>
        <color rgb="FF323232"/>
        <rFont val="Arial"/>
        <family val="2"/>
      </rPr>
      <t>, n° 19.39, MENJ-DEPP.</t>
    </r>
  </si>
  <si>
    <r>
      <t xml:space="preserve">Thomas J.-E., 2020, « Les heures supplémentaires annualisées des enseignants en 2019-2020 dans le second degré», </t>
    </r>
    <r>
      <rPr>
        <i/>
        <sz val="10"/>
        <color rgb="FF323232"/>
        <rFont val="Arial"/>
        <family val="2"/>
      </rPr>
      <t>Note d’information</t>
    </r>
    <r>
      <rPr>
        <sz val="10"/>
        <color rgb="FF323232"/>
        <rFont val="Arial"/>
        <family val="2"/>
      </rPr>
      <t>, n° 20.22, MENJ-DEPP.</t>
    </r>
  </si>
  <si>
    <t>Feuillet P. 2020,  « le devenir des enseignants entre la rentrée 2017 et la rentrée 2018 », Note d’information, n° 20.16, MENJ-DEPP.</t>
  </si>
  <si>
    <t>Le BSN est en ligne sur education.gouv.fr/</t>
  </si>
  <si>
    <r>
      <t xml:space="preserve">Réf. : </t>
    </r>
    <r>
      <rPr>
        <i/>
        <sz val="9"/>
        <color theme="1"/>
        <rFont val="Arial"/>
        <family val="2"/>
      </rPr>
      <t>Note d'information</t>
    </r>
    <r>
      <rPr>
        <sz val="9"/>
        <color theme="1"/>
        <rFont val="Arial"/>
        <family val="2"/>
      </rPr>
      <t>, n° 20.50 © DEPP</t>
    </r>
  </si>
  <si>
    <r>
      <t xml:space="preserve">Réf. : </t>
    </r>
    <r>
      <rPr>
        <i/>
        <sz val="9"/>
        <color theme="1"/>
        <rFont val="Arial"/>
        <family val="2"/>
      </rPr>
      <t xml:space="preserve">Note d'information </t>
    </r>
    <r>
      <rPr>
        <sz val="9"/>
        <color theme="1"/>
        <rFont val="Arial"/>
        <family val="2"/>
      </rPr>
      <t>n° 20.50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</si>
</sst>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_-* #,##0.0\ _€_-;\-* #,##0.0\ _€_-;_-* &quot;-&quot;??\ _€_-;_-@_-"/>
    <numFmt numFmtId="165" formatCode="0.0"/>
    <numFmt numFmtId="166" formatCode="#,##0.0"/>
  </numFmts>
  <fonts count="33"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name val="Arial"/>
      <family val="2"/>
    </font>
    <font>
      <sz val="8"/>
      <name val="Courier"/>
      <family val="3"/>
    </font>
    <font>
      <b/>
      <sz val="9"/>
      <color theme="1"/>
      <name val="Arial"/>
      <family val="2"/>
    </font>
    <font>
      <sz val="9"/>
      <color theme="1"/>
      <name val="Arial"/>
      <family val="2"/>
    </font>
    <font>
      <sz val="9"/>
      <name val="Arial"/>
      <family val="2"/>
    </font>
    <font>
      <b/>
      <sz val="9"/>
      <name val="Arial"/>
      <family val="2"/>
    </font>
    <font>
      <i/>
      <sz val="9"/>
      <name val="Arial"/>
      <family val="2"/>
    </font>
    <font>
      <b/>
      <sz val="9"/>
      <color rgb="FFCC0099"/>
      <name val="Arial"/>
      <family val="2"/>
    </font>
    <font>
      <b/>
      <sz val="11"/>
      <color theme="1"/>
      <name val="Calibri"/>
      <family val="2"/>
      <scheme val="minor"/>
    </font>
    <font>
      <u/>
      <sz val="10"/>
      <color indexed="12"/>
      <name val="Arial"/>
      <family val="2"/>
    </font>
    <font>
      <u/>
      <sz val="11"/>
      <color theme="10"/>
      <name val="Calibri"/>
      <family val="2"/>
      <scheme val="minor"/>
    </font>
    <font>
      <sz val="9"/>
      <color theme="1"/>
      <name val="Calibri"/>
      <family val="2"/>
      <scheme val="minor"/>
    </font>
    <font>
      <sz val="11"/>
      <color rgb="FF9C6500"/>
      <name val="Calibri"/>
      <family val="2"/>
      <scheme val="minor"/>
    </font>
    <font>
      <sz val="10"/>
      <color theme="1"/>
      <name val="Arial"/>
      <family val="2"/>
    </font>
    <font>
      <i/>
      <sz val="9"/>
      <color theme="1"/>
      <name val="Arial"/>
      <family val="2"/>
    </font>
    <font>
      <sz val="10"/>
      <name val="Arial"/>
      <family val="2"/>
    </font>
    <font>
      <sz val="8"/>
      <color theme="1"/>
      <name val="Arial"/>
      <family val="2"/>
    </font>
    <font>
      <sz val="8"/>
      <name val="Arial"/>
      <family val="2"/>
    </font>
    <font>
      <b/>
      <sz val="8"/>
      <name val="Arial"/>
      <family val="2"/>
    </font>
    <font>
      <sz val="8"/>
      <color theme="1"/>
      <name val="Calibri"/>
      <family val="2"/>
      <scheme val="minor"/>
    </font>
    <font>
      <vertAlign val="superscript"/>
      <sz val="9"/>
      <color theme="1"/>
      <name val="Arial"/>
      <family val="2"/>
    </font>
    <font>
      <b/>
      <sz val="10"/>
      <name val="Arial"/>
      <family val="2"/>
    </font>
    <font>
      <b/>
      <vertAlign val="superscript"/>
      <sz val="10"/>
      <name val="Arial"/>
      <family val="2"/>
    </font>
    <font>
      <sz val="9"/>
      <name val="Calibri"/>
      <family val="2"/>
      <scheme val="minor"/>
    </font>
    <font>
      <i/>
      <sz val="10"/>
      <color rgb="FF323232"/>
      <name val="Arial"/>
      <family val="2"/>
    </font>
    <font>
      <vertAlign val="superscript"/>
      <sz val="9"/>
      <name val="Arial"/>
      <family val="2"/>
    </font>
    <font>
      <b/>
      <sz val="10"/>
      <color theme="1"/>
      <name val="Arial"/>
      <family val="2"/>
    </font>
    <font>
      <b/>
      <vertAlign val="superscript"/>
      <sz val="9"/>
      <name val="Arial"/>
      <family val="2"/>
    </font>
    <font>
      <sz val="10"/>
      <color rgb="FF323232"/>
      <name val="Arial"/>
      <family val="2"/>
    </font>
  </fonts>
  <fills count="12">
    <fill>
      <patternFill patternType="none"/>
    </fill>
    <fill>
      <patternFill patternType="gray125"/>
    </fill>
    <fill>
      <patternFill patternType="solid">
        <fgColor indexed="65"/>
        <bgColor indexed="64"/>
      </patternFill>
    </fill>
    <fill>
      <patternFill patternType="solid">
        <fgColor rgb="FFFFFFCC"/>
      </patternFill>
    </fill>
    <fill>
      <patternFill patternType="solid">
        <fgColor theme="0"/>
        <bgColor indexed="64"/>
      </patternFill>
    </fill>
    <fill>
      <patternFill patternType="solid">
        <fgColor rgb="FFFFEB9C"/>
      </patternFill>
    </fill>
    <fill>
      <patternFill patternType="solid">
        <fgColor rgb="FF00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theme="3" tint="-0.24994659260841701"/>
      </bottom>
      <diagonal/>
    </border>
    <border>
      <left style="thin">
        <color indexed="64"/>
      </left>
      <right/>
      <top/>
      <bottom style="thin">
        <color theme="3" tint="-0.24994659260841701"/>
      </bottom>
      <diagonal/>
    </border>
    <border>
      <left style="thin">
        <color indexed="64"/>
      </left>
      <right style="thin">
        <color indexed="64"/>
      </right>
      <top style="thin">
        <color theme="3" tint="-0.24994659260841701"/>
      </top>
      <bottom/>
      <diagonal/>
    </border>
    <border>
      <left style="thin">
        <color indexed="64"/>
      </left>
      <right/>
      <top style="thin">
        <color theme="3" tint="-0.24994659260841701"/>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diagonal/>
    </border>
    <border>
      <left/>
      <right style="thin">
        <color indexed="64"/>
      </right>
      <top style="thick">
        <color rgb="FFCC0099"/>
      </top>
      <bottom/>
      <diagonal/>
    </border>
    <border>
      <left/>
      <right/>
      <top/>
      <bottom style="medium">
        <color rgb="FFCC0099"/>
      </bottom>
      <diagonal/>
    </border>
    <border>
      <left/>
      <right/>
      <top style="thick">
        <color rgb="FFCC0099"/>
      </top>
      <bottom/>
      <diagonal/>
    </border>
    <border>
      <left style="thin">
        <color indexed="64"/>
      </left>
      <right style="thin">
        <color indexed="64"/>
      </right>
      <top style="thick">
        <color rgb="FFCC0099"/>
      </top>
      <bottom/>
      <diagonal/>
    </border>
    <border>
      <left/>
      <right/>
      <top style="thin">
        <color indexed="64"/>
      </top>
      <bottom style="thin">
        <color indexed="64"/>
      </bottom>
      <diagonal/>
    </border>
    <border>
      <left style="thin">
        <color indexed="64"/>
      </left>
      <right/>
      <top style="thick">
        <color rgb="FFCC0099"/>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ck">
        <color rgb="FFCC0099"/>
      </top>
      <bottom style="thin">
        <color indexed="64"/>
      </bottom>
      <diagonal/>
    </border>
    <border>
      <left/>
      <right style="thin">
        <color indexed="64"/>
      </right>
      <top style="thin">
        <color theme="3" tint="-0.24994659260841701"/>
      </top>
      <bottom/>
      <diagonal/>
    </border>
    <border>
      <left/>
      <right style="thin">
        <color indexed="64"/>
      </right>
      <top/>
      <bottom style="thin">
        <color theme="3"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26">
    <xf numFmtId="0" fontId="0" fillId="0" borderId="0"/>
    <xf numFmtId="0" fontId="2" fillId="0" borderId="0"/>
    <xf numFmtId="0" fontId="3" fillId="0" borderId="0"/>
    <xf numFmtId="0" fontId="3" fillId="0" borderId="0"/>
    <xf numFmtId="0" fontId="3" fillId="0" borderId="0"/>
    <xf numFmtId="0" fontId="4" fillId="0" borderId="0"/>
    <xf numFmtId="0" fontId="1" fillId="0" borderId="0"/>
    <xf numFmtId="0" fontId="1" fillId="0" borderId="0"/>
    <xf numFmtId="0" fontId="3" fillId="0" borderId="0"/>
    <xf numFmtId="0" fontId="3" fillId="0" borderId="0"/>
    <xf numFmtId="0" fontId="5" fillId="0" borderId="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0" fontId="1" fillId="3" borderId="25" applyNumberFormat="0" applyFont="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43" fontId="3" fillId="0" borderId="0" applyFont="0" applyFill="0" applyBorder="0" applyAlignment="0" applyProtection="0"/>
    <xf numFmtId="0" fontId="3" fillId="0" borderId="0"/>
    <xf numFmtId="0" fontId="3" fillId="0" borderId="0"/>
    <xf numFmtId="0" fontId="16" fillId="5" borderId="0" applyNumberFormat="0" applyBorder="0" applyAlignment="0" applyProtection="0"/>
    <xf numFmtId="0" fontId="19" fillId="0" borderId="0"/>
  </cellStyleXfs>
  <cellXfs count="245">
    <xf numFmtId="0" fontId="0" fillId="0" borderId="0" xfId="0"/>
    <xf numFmtId="0" fontId="6" fillId="2" borderId="0" xfId="0" applyFont="1" applyFill="1"/>
    <xf numFmtId="0" fontId="7" fillId="2" borderId="0" xfId="0" applyFont="1" applyFill="1"/>
    <xf numFmtId="0" fontId="7" fillId="2" borderId="10" xfId="0" applyFont="1" applyFill="1" applyBorder="1"/>
    <xf numFmtId="0" fontId="7" fillId="2" borderId="0" xfId="0" applyFont="1" applyFill="1" applyBorder="1"/>
    <xf numFmtId="0" fontId="6" fillId="2" borderId="6" xfId="0" applyFont="1" applyFill="1" applyBorder="1"/>
    <xf numFmtId="0" fontId="6" fillId="2" borderId="7" xfId="0" applyFont="1" applyFill="1" applyBorder="1"/>
    <xf numFmtId="165" fontId="7" fillId="2" borderId="0" xfId="0" applyNumberFormat="1" applyFont="1" applyFill="1"/>
    <xf numFmtId="0" fontId="8" fillId="2" borderId="0" xfId="3" applyFont="1" applyFill="1" applyBorder="1" applyAlignment="1">
      <alignment horizontal="left" vertical="center" wrapText="1"/>
    </xf>
    <xf numFmtId="3" fontId="7" fillId="0" borderId="10" xfId="0" applyNumberFormat="1" applyFont="1" applyFill="1" applyBorder="1"/>
    <xf numFmtId="0" fontId="7" fillId="2" borderId="8" xfId="0" applyFont="1" applyFill="1" applyBorder="1"/>
    <xf numFmtId="0" fontId="8" fillId="2" borderId="5" xfId="3" applyFont="1" applyFill="1" applyBorder="1" applyAlignment="1">
      <alignment horizontal="left" vertical="center" wrapText="1"/>
    </xf>
    <xf numFmtId="0" fontId="6" fillId="2" borderId="10" xfId="0" applyFont="1" applyFill="1" applyBorder="1"/>
    <xf numFmtId="0" fontId="6" fillId="2" borderId="0" xfId="0" applyFont="1" applyFill="1" applyBorder="1"/>
    <xf numFmtId="0" fontId="8" fillId="2" borderId="0" xfId="0" applyFont="1" applyFill="1"/>
    <xf numFmtId="3" fontId="7" fillId="2" borderId="0" xfId="0" applyNumberFormat="1" applyFont="1" applyFill="1"/>
    <xf numFmtId="0" fontId="7" fillId="0" borderId="4" xfId="0" applyFont="1" applyFill="1" applyBorder="1" applyAlignment="1">
      <alignment horizontal="center"/>
    </xf>
    <xf numFmtId="0" fontId="10" fillId="2" borderId="0" xfId="0" applyFont="1" applyFill="1"/>
    <xf numFmtId="0" fontId="8" fillId="0" borderId="20" xfId="0" applyFont="1" applyBorder="1"/>
    <xf numFmtId="0" fontId="7" fillId="2" borderId="20" xfId="0" applyFont="1" applyFill="1" applyBorder="1"/>
    <xf numFmtId="0" fontId="9" fillId="2" borderId="0" xfId="3" applyFont="1" applyFill="1" applyBorder="1" applyAlignment="1">
      <alignment horizontal="left" vertical="center" wrapText="1"/>
    </xf>
    <xf numFmtId="3" fontId="8" fillId="2" borderId="0" xfId="3" applyNumberFormat="1" applyFont="1" applyFill="1" applyBorder="1" applyAlignment="1">
      <alignment vertical="center" wrapText="1"/>
    </xf>
    <xf numFmtId="0" fontId="9" fillId="2" borderId="0" xfId="4" applyFont="1" applyFill="1"/>
    <xf numFmtId="0" fontId="8" fillId="2" borderId="6" xfId="3" applyFont="1" applyFill="1" applyBorder="1" applyAlignment="1">
      <alignment horizontal="left" vertical="center" wrapText="1"/>
    </xf>
    <xf numFmtId="0" fontId="8" fillId="2" borderId="10"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8" fillId="2" borderId="14" xfId="3" applyFont="1" applyFill="1" applyBorder="1" applyAlignment="1">
      <alignment horizontal="left" vertical="center" wrapText="1"/>
    </xf>
    <xf numFmtId="0" fontId="11" fillId="2" borderId="0" xfId="3" applyFont="1" applyFill="1" applyBorder="1" applyAlignment="1">
      <alignment vertical="center" wrapText="1"/>
    </xf>
    <xf numFmtId="3" fontId="8" fillId="2" borderId="9" xfId="3" applyNumberFormat="1" applyFont="1" applyFill="1" applyBorder="1" applyAlignment="1">
      <alignment horizontal="right" vertical="center" wrapText="1"/>
    </xf>
    <xf numFmtId="0" fontId="8" fillId="2" borderId="12" xfId="3" applyFont="1" applyFill="1" applyBorder="1" applyAlignment="1">
      <alignment horizontal="left" vertical="center" wrapText="1"/>
    </xf>
    <xf numFmtId="0" fontId="9" fillId="2" borderId="14" xfId="3" applyFont="1" applyFill="1" applyBorder="1" applyAlignment="1">
      <alignment horizontal="left" vertical="center" wrapText="1"/>
    </xf>
    <xf numFmtId="0" fontId="9" fillId="2" borderId="3" xfId="3" applyFont="1" applyFill="1" applyBorder="1" applyAlignment="1">
      <alignment horizontal="left" vertical="top" wrapText="1"/>
    </xf>
    <xf numFmtId="3" fontId="9" fillId="2" borderId="1" xfId="3" applyNumberFormat="1" applyFont="1" applyFill="1" applyBorder="1" applyAlignment="1">
      <alignment horizontal="right" vertical="center" wrapText="1"/>
    </xf>
    <xf numFmtId="3" fontId="8" fillId="2" borderId="11" xfId="3" applyNumberFormat="1" applyFont="1" applyFill="1" applyBorder="1" applyAlignment="1">
      <alignment horizontal="right" vertical="center" wrapText="1"/>
    </xf>
    <xf numFmtId="3" fontId="9" fillId="2" borderId="9" xfId="3" applyNumberFormat="1" applyFont="1" applyFill="1" applyBorder="1" applyAlignment="1">
      <alignment horizontal="right" vertical="center" wrapText="1"/>
    </xf>
    <xf numFmtId="3" fontId="9" fillId="2" borderId="4" xfId="3" applyNumberFormat="1" applyFont="1" applyFill="1" applyBorder="1" applyAlignment="1">
      <alignment horizontal="right" vertical="center" wrapText="1"/>
    </xf>
    <xf numFmtId="0" fontId="7" fillId="2" borderId="22" xfId="0" applyFont="1" applyFill="1" applyBorder="1" applyAlignment="1">
      <alignment horizontal="center"/>
    </xf>
    <xf numFmtId="0" fontId="9" fillId="2" borderId="6" xfId="3" applyFont="1" applyFill="1" applyBorder="1" applyAlignment="1">
      <alignment horizontal="left" vertical="center" wrapText="1"/>
    </xf>
    <xf numFmtId="0" fontId="7" fillId="0" borderId="3" xfId="0" applyFont="1" applyFill="1" applyBorder="1" applyAlignment="1">
      <alignment horizontal="center"/>
    </xf>
    <xf numFmtId="165" fontId="7" fillId="0" borderId="9" xfId="0" applyNumberFormat="1" applyFont="1" applyFill="1" applyBorder="1"/>
    <xf numFmtId="3" fontId="8" fillId="2" borderId="2" xfId="3" applyNumberFormat="1" applyFont="1" applyFill="1" applyBorder="1" applyAlignment="1">
      <alignment horizontal="right" vertical="center" wrapText="1"/>
    </xf>
    <xf numFmtId="3" fontId="9" fillId="2" borderId="13" xfId="3" applyNumberFormat="1" applyFont="1" applyFill="1" applyBorder="1" applyAlignment="1">
      <alignment horizontal="right" vertical="center" wrapText="1"/>
    </xf>
    <xf numFmtId="166" fontId="9" fillId="2" borderId="1" xfId="3" applyNumberFormat="1" applyFont="1" applyFill="1" applyBorder="1" applyAlignment="1">
      <alignment horizontal="right" vertical="center" wrapText="1"/>
    </xf>
    <xf numFmtId="166" fontId="8" fillId="2" borderId="9" xfId="3" applyNumberFormat="1" applyFont="1" applyFill="1" applyBorder="1" applyAlignment="1">
      <alignment horizontal="right" vertical="center" wrapText="1"/>
    </xf>
    <xf numFmtId="166" fontId="8" fillId="2" borderId="2" xfId="3" applyNumberFormat="1" applyFont="1" applyFill="1" applyBorder="1" applyAlignment="1">
      <alignment horizontal="right" vertical="center" wrapText="1"/>
    </xf>
    <xf numFmtId="166" fontId="9" fillId="2" borderId="9" xfId="3" applyNumberFormat="1" applyFont="1" applyFill="1" applyBorder="1" applyAlignment="1">
      <alignment horizontal="right" vertical="center" wrapText="1"/>
    </xf>
    <xf numFmtId="166" fontId="8" fillId="2" borderId="11" xfId="3" applyNumberFormat="1" applyFont="1" applyFill="1" applyBorder="1" applyAlignment="1">
      <alignment horizontal="right" vertical="center" wrapText="1"/>
    </xf>
    <xf numFmtId="166" fontId="9" fillId="2" borderId="13" xfId="3" applyNumberFormat="1" applyFont="1" applyFill="1" applyBorder="1" applyAlignment="1">
      <alignment horizontal="right" vertical="center" wrapText="1"/>
    </xf>
    <xf numFmtId="166" fontId="9" fillId="2" borderId="4" xfId="3" applyNumberFormat="1" applyFont="1" applyFill="1" applyBorder="1" applyAlignment="1">
      <alignment horizontal="right" vertical="center" wrapText="1"/>
    </xf>
    <xf numFmtId="0" fontId="7" fillId="0" borderId="23" xfId="0" applyFont="1" applyFill="1" applyBorder="1" applyAlignment="1">
      <alignment horizontal="center"/>
    </xf>
    <xf numFmtId="0" fontId="12" fillId="0" borderId="0" xfId="0" applyFont="1"/>
    <xf numFmtId="0" fontId="7" fillId="0" borderId="0" xfId="0" applyFont="1" applyFill="1"/>
    <xf numFmtId="0" fontId="8" fillId="0" borderId="22" xfId="3" applyFont="1" applyFill="1" applyBorder="1" applyAlignment="1">
      <alignment horizontal="center" vertical="center" wrapText="1"/>
    </xf>
    <xf numFmtId="3" fontId="9" fillId="0" borderId="1" xfId="3" applyNumberFormat="1" applyFont="1" applyFill="1" applyBorder="1" applyAlignment="1">
      <alignment horizontal="right" vertical="center" wrapText="1"/>
    </xf>
    <xf numFmtId="3" fontId="8" fillId="0" borderId="9" xfId="3" applyNumberFormat="1" applyFont="1" applyFill="1" applyBorder="1" applyAlignment="1">
      <alignment horizontal="right" vertical="center" wrapText="1"/>
    </xf>
    <xf numFmtId="3" fontId="8" fillId="0" borderId="2" xfId="3" applyNumberFormat="1" applyFont="1" applyFill="1" applyBorder="1" applyAlignment="1">
      <alignment horizontal="right" vertical="center" wrapText="1"/>
    </xf>
    <xf numFmtId="3" fontId="9" fillId="0" borderId="9" xfId="3" applyNumberFormat="1" applyFont="1" applyFill="1" applyBorder="1" applyAlignment="1">
      <alignment horizontal="right" vertical="center" wrapText="1"/>
    </xf>
    <xf numFmtId="3" fontId="8" fillId="0" borderId="11" xfId="3" applyNumberFormat="1" applyFont="1" applyFill="1" applyBorder="1" applyAlignment="1">
      <alignment horizontal="right" vertical="center" wrapText="1"/>
    </xf>
    <xf numFmtId="3" fontId="9" fillId="0" borderId="13" xfId="3" applyNumberFormat="1" applyFont="1" applyFill="1" applyBorder="1" applyAlignment="1">
      <alignment horizontal="right" vertical="center" wrapText="1"/>
    </xf>
    <xf numFmtId="3" fontId="9" fillId="0" borderId="4" xfId="3" applyNumberFormat="1" applyFont="1" applyFill="1" applyBorder="1" applyAlignment="1">
      <alignment horizontal="right" vertical="center" wrapText="1"/>
    </xf>
    <xf numFmtId="0" fontId="9" fillId="2" borderId="10" xfId="3" applyFont="1" applyFill="1" applyBorder="1" applyAlignment="1">
      <alignment vertical="center" wrapText="1"/>
    </xf>
    <xf numFmtId="3" fontId="9" fillId="0" borderId="2" xfId="3" applyNumberFormat="1" applyFont="1" applyFill="1" applyBorder="1" applyAlignment="1">
      <alignment horizontal="right" vertical="center" wrapText="1"/>
    </xf>
    <xf numFmtId="0" fontId="8" fillId="2" borderId="22" xfId="3" applyFont="1" applyFill="1" applyBorder="1" applyAlignment="1">
      <alignment horizontal="center" vertical="center" wrapText="1"/>
    </xf>
    <xf numFmtId="0" fontId="0" fillId="0" borderId="0" xfId="0" applyBorder="1" applyAlignment="1">
      <alignment horizontal="left" vertical="top" wrapText="1"/>
    </xf>
    <xf numFmtId="0" fontId="7" fillId="4" borderId="0" xfId="0" applyFont="1" applyFill="1"/>
    <xf numFmtId="165" fontId="7" fillId="4" borderId="0" xfId="0" applyNumberFormat="1" applyFont="1" applyFill="1"/>
    <xf numFmtId="0" fontId="0" fillId="0" borderId="0" xfId="0" applyBorder="1"/>
    <xf numFmtId="0" fontId="7" fillId="0" borderId="0" xfId="0" applyFont="1"/>
    <xf numFmtId="0" fontId="9" fillId="2" borderId="0" xfId="0" applyFont="1" applyFill="1" applyBorder="1"/>
    <xf numFmtId="0" fontId="8" fillId="2" borderId="0" xfId="0" applyFont="1" applyFill="1" applyBorder="1"/>
    <xf numFmtId="0" fontId="8" fillId="2" borderId="0" xfId="8" applyFont="1" applyFill="1" applyBorder="1" applyAlignment="1">
      <alignment horizontal="center"/>
    </xf>
    <xf numFmtId="0" fontId="8" fillId="2" borderId="0" xfId="8" applyFont="1" applyFill="1" applyBorder="1"/>
    <xf numFmtId="0" fontId="8" fillId="2" borderId="4" xfId="3" applyFont="1" applyFill="1" applyBorder="1" applyAlignment="1">
      <alignment vertical="center"/>
    </xf>
    <xf numFmtId="0" fontId="8" fillId="0" borderId="4" xfId="8" applyFont="1" applyFill="1" applyBorder="1" applyAlignment="1">
      <alignment horizontal="center"/>
    </xf>
    <xf numFmtId="0" fontId="8" fillId="2" borderId="4" xfId="8" applyFont="1" applyFill="1" applyBorder="1" applyAlignment="1">
      <alignment horizontal="center"/>
    </xf>
    <xf numFmtId="0" fontId="7" fillId="2" borderId="4" xfId="0" applyFont="1" applyFill="1" applyBorder="1"/>
    <xf numFmtId="0" fontId="8" fillId="0" borderId="9" xfId="8" applyFont="1" applyFill="1" applyBorder="1"/>
    <xf numFmtId="3" fontId="8" fillId="0" borderId="9" xfId="8" applyNumberFormat="1" applyFont="1" applyFill="1" applyBorder="1" applyAlignment="1">
      <alignment horizontal="right"/>
    </xf>
    <xf numFmtId="0" fontId="7" fillId="0" borderId="1" xfId="0" applyFont="1" applyFill="1" applyBorder="1"/>
    <xf numFmtId="0" fontId="8" fillId="0" borderId="9" xfId="8" applyFont="1" applyFill="1" applyBorder="1" applyAlignment="1">
      <alignment wrapText="1"/>
    </xf>
    <xf numFmtId="0" fontId="7" fillId="0" borderId="9" xfId="0" applyFont="1" applyFill="1" applyBorder="1"/>
    <xf numFmtId="3" fontId="8" fillId="0" borderId="2" xfId="8" applyNumberFormat="1" applyFont="1" applyFill="1" applyBorder="1" applyAlignment="1">
      <alignment horizontal="right"/>
    </xf>
    <xf numFmtId="0" fontId="8" fillId="0" borderId="0" xfId="8" applyFont="1" applyFill="1" applyBorder="1" applyAlignment="1">
      <alignment horizontal="center"/>
    </xf>
    <xf numFmtId="165" fontId="7" fillId="2" borderId="0" xfId="0" applyNumberFormat="1" applyFont="1" applyFill="1" applyBorder="1"/>
    <xf numFmtId="166" fontId="7" fillId="0" borderId="0" xfId="0" applyNumberFormat="1" applyFont="1"/>
    <xf numFmtId="3" fontId="7" fillId="0" borderId="0" xfId="0" applyNumberFormat="1" applyFont="1"/>
    <xf numFmtId="0" fontId="7" fillId="0" borderId="10" xfId="0" applyFont="1" applyFill="1" applyBorder="1"/>
    <xf numFmtId="0" fontId="0" fillId="0" borderId="0" xfId="0" applyBorder="1" applyAlignment="1">
      <alignment vertical="top" wrapText="1"/>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9" fillId="0" borderId="3" xfId="0" applyFont="1" applyFill="1" applyBorder="1" applyAlignment="1">
      <alignment vertical="center"/>
    </xf>
    <xf numFmtId="0" fontId="6" fillId="0" borderId="23" xfId="0" applyFont="1" applyFill="1" applyBorder="1"/>
    <xf numFmtId="165" fontId="6" fillId="0" borderId="4" xfId="0" applyNumberFormat="1" applyFont="1" applyFill="1" applyBorder="1"/>
    <xf numFmtId="3" fontId="6" fillId="0" borderId="23" xfId="0" quotePrefix="1" applyNumberFormat="1" applyFont="1" applyFill="1" applyBorder="1" applyAlignment="1">
      <alignment horizontal="right"/>
    </xf>
    <xf numFmtId="0" fontId="7" fillId="0" borderId="2" xfId="0" applyFont="1" applyFill="1" applyBorder="1"/>
    <xf numFmtId="0" fontId="8" fillId="0" borderId="4" xfId="3" applyFont="1" applyFill="1" applyBorder="1" applyAlignment="1">
      <alignment vertical="center"/>
    </xf>
    <xf numFmtId="0" fontId="7" fillId="0" borderId="4" xfId="0" applyFont="1" applyFill="1" applyBorder="1"/>
    <xf numFmtId="0" fontId="8" fillId="0" borderId="1" xfId="8" applyFont="1" applyFill="1" applyBorder="1"/>
    <xf numFmtId="0" fontId="8" fillId="0" borderId="2" xfId="8" applyFont="1" applyFill="1" applyBorder="1"/>
    <xf numFmtId="0" fontId="7" fillId="0" borderId="0" xfId="0" applyFont="1" applyAlignment="1">
      <alignment horizontal="left" vertical="top" wrapText="1"/>
    </xf>
    <xf numFmtId="0" fontId="20" fillId="2" borderId="0" xfId="0" applyFont="1" applyFill="1"/>
    <xf numFmtId="0" fontId="21" fillId="2" borderId="0" xfId="2" applyFont="1" applyFill="1"/>
    <xf numFmtId="0" fontId="22" fillId="2" borderId="0" xfId="3" applyFont="1" applyFill="1" applyBorder="1" applyAlignment="1">
      <alignment horizontal="left" vertical="center" wrapText="1"/>
    </xf>
    <xf numFmtId="0" fontId="20" fillId="2" borderId="4" xfId="0" applyFont="1" applyFill="1" applyBorder="1"/>
    <xf numFmtId="0" fontId="21" fillId="2" borderId="4" xfId="3" applyFont="1" applyFill="1" applyBorder="1" applyAlignment="1">
      <alignment horizontal="left" vertical="center" wrapText="1"/>
    </xf>
    <xf numFmtId="0" fontId="21" fillId="2" borderId="3" xfId="3" applyFont="1" applyFill="1" applyBorder="1" applyAlignment="1">
      <alignment vertical="center" wrapText="1"/>
    </xf>
    <xf numFmtId="3" fontId="21" fillId="7" borderId="4" xfId="3" applyNumberFormat="1" applyFont="1" applyFill="1" applyBorder="1" applyAlignment="1">
      <alignment vertical="center" wrapText="1"/>
    </xf>
    <xf numFmtId="3" fontId="21" fillId="8" borderId="4" xfId="3" applyNumberFormat="1" applyFont="1" applyFill="1" applyBorder="1" applyAlignment="1">
      <alignment vertical="center" wrapText="1"/>
    </xf>
    <xf numFmtId="0" fontId="22" fillId="2" borderId="3" xfId="3" applyFont="1" applyFill="1" applyBorder="1" applyAlignment="1">
      <alignment vertical="center" wrapText="1"/>
    </xf>
    <xf numFmtId="0" fontId="21" fillId="2" borderId="3" xfId="3" applyFont="1" applyFill="1" applyBorder="1" applyAlignment="1">
      <alignment horizontal="left" vertical="center" wrapText="1"/>
    </xf>
    <xf numFmtId="3" fontId="21" fillId="2" borderId="4" xfId="3" applyNumberFormat="1" applyFont="1" applyFill="1" applyBorder="1" applyAlignment="1">
      <alignment vertical="center" wrapText="1"/>
    </xf>
    <xf numFmtId="0" fontId="21" fillId="2" borderId="3" xfId="2" applyFont="1" applyFill="1" applyBorder="1"/>
    <xf numFmtId="0" fontId="23" fillId="0" borderId="0" xfId="0" applyFont="1" applyBorder="1" applyAlignment="1">
      <alignment vertical="top" wrapText="1"/>
    </xf>
    <xf numFmtId="0" fontId="20" fillId="2" borderId="0" xfId="0" applyFont="1" applyFill="1" applyBorder="1"/>
    <xf numFmtId="164" fontId="22" fillId="6" borderId="4" xfId="12" applyNumberFormat="1" applyFont="1" applyFill="1" applyBorder="1" applyAlignment="1">
      <alignment vertical="center" wrapText="1"/>
    </xf>
    <xf numFmtId="164" fontId="22" fillId="0" borderId="4" xfId="12" applyNumberFormat="1" applyFont="1" applyFill="1" applyBorder="1" applyAlignment="1">
      <alignment vertical="center" wrapText="1"/>
    </xf>
    <xf numFmtId="0" fontId="0" fillId="0" borderId="0" xfId="0" applyAlignment="1">
      <alignment vertical="center"/>
    </xf>
    <xf numFmtId="3" fontId="6" fillId="9" borderId="1" xfId="0" applyNumberFormat="1" applyFont="1" applyFill="1" applyBorder="1"/>
    <xf numFmtId="165" fontId="6" fillId="9" borderId="1" xfId="0" applyNumberFormat="1" applyFont="1" applyFill="1" applyBorder="1"/>
    <xf numFmtId="3" fontId="6" fillId="9" borderId="6" xfId="0" applyNumberFormat="1" applyFont="1" applyFill="1" applyBorder="1"/>
    <xf numFmtId="3" fontId="7" fillId="9" borderId="9" xfId="0" applyNumberFormat="1" applyFont="1" applyFill="1" applyBorder="1"/>
    <xf numFmtId="165" fontId="7" fillId="9" borderId="9" xfId="0" applyNumberFormat="1" applyFont="1" applyFill="1" applyBorder="1"/>
    <xf numFmtId="3" fontId="7" fillId="9" borderId="10" xfId="0" applyNumberFormat="1" applyFont="1" applyFill="1" applyBorder="1"/>
    <xf numFmtId="3" fontId="7" fillId="9" borderId="2" xfId="0" applyNumberFormat="1" applyFont="1" applyFill="1" applyBorder="1"/>
    <xf numFmtId="165" fontId="7" fillId="9" borderId="2" xfId="0" applyNumberFormat="1" applyFont="1" applyFill="1" applyBorder="1"/>
    <xf numFmtId="3" fontId="7" fillId="9" borderId="8" xfId="0" applyNumberFormat="1" applyFont="1" applyFill="1" applyBorder="1"/>
    <xf numFmtId="3" fontId="6" fillId="9" borderId="9" xfId="0" applyNumberFormat="1" applyFont="1" applyFill="1" applyBorder="1"/>
    <xf numFmtId="165" fontId="6" fillId="9" borderId="9" xfId="0" applyNumberFormat="1" applyFont="1" applyFill="1" applyBorder="1"/>
    <xf numFmtId="0" fontId="9" fillId="0" borderId="10" xfId="0" applyFont="1" applyFill="1" applyBorder="1" applyAlignment="1">
      <alignment horizontal="left" vertical="center" wrapText="1"/>
    </xf>
    <xf numFmtId="0" fontId="8" fillId="0" borderId="0" xfId="0" applyFont="1" applyFill="1" applyBorder="1" applyAlignment="1">
      <alignment horizontal="left" vertical="center" wrapText="1"/>
    </xf>
    <xf numFmtId="165" fontId="7" fillId="0" borderId="0" xfId="0" applyNumberFormat="1" applyFont="1" applyFill="1" applyBorder="1"/>
    <xf numFmtId="1" fontId="7" fillId="0" borderId="9" xfId="0" applyNumberFormat="1" applyFont="1" applyFill="1" applyBorder="1"/>
    <xf numFmtId="3" fontId="7" fillId="0" borderId="9" xfId="0" applyNumberFormat="1" applyFont="1" applyFill="1" applyBorder="1"/>
    <xf numFmtId="1" fontId="6" fillId="0" borderId="4" xfId="0" applyNumberFormat="1" applyFont="1" applyFill="1" applyBorder="1"/>
    <xf numFmtId="3" fontId="7" fillId="0" borderId="1" xfId="0" applyNumberFormat="1" applyFont="1" applyFill="1" applyBorder="1"/>
    <xf numFmtId="0" fontId="22" fillId="2" borderId="0" xfId="3" applyFont="1" applyFill="1" applyBorder="1" applyAlignment="1">
      <alignment horizontal="center" vertical="center" wrapText="1"/>
    </xf>
    <xf numFmtId="3" fontId="21" fillId="7" borderId="3" xfId="3" applyNumberFormat="1" applyFont="1" applyFill="1" applyBorder="1" applyAlignment="1">
      <alignment vertical="center" wrapText="1"/>
    </xf>
    <xf numFmtId="3" fontId="21" fillId="8" borderId="3" xfId="3" applyNumberFormat="1" applyFont="1" applyFill="1" applyBorder="1" applyAlignment="1">
      <alignment vertical="center" wrapText="1"/>
    </xf>
    <xf numFmtId="3" fontId="21" fillId="2" borderId="3" xfId="3" applyNumberFormat="1" applyFont="1" applyFill="1" applyBorder="1" applyAlignment="1">
      <alignment vertical="center" wrapText="1"/>
    </xf>
    <xf numFmtId="0" fontId="23" fillId="0" borderId="0" xfId="0" applyFont="1" applyFill="1" applyBorder="1" applyAlignment="1">
      <alignment vertical="top" wrapText="1"/>
    </xf>
    <xf numFmtId="3" fontId="21" fillId="0" borderId="0" xfId="3" applyNumberFormat="1" applyFont="1" applyFill="1" applyBorder="1" applyAlignment="1">
      <alignment vertical="center" wrapText="1"/>
    </xf>
    <xf numFmtId="0" fontId="20" fillId="2" borderId="6" xfId="0" applyFont="1" applyFill="1" applyBorder="1"/>
    <xf numFmtId="0" fontId="20" fillId="2" borderId="10" xfId="0" applyFont="1" applyFill="1" applyBorder="1"/>
    <xf numFmtId="3" fontId="6" fillId="0" borderId="2" xfId="0" applyNumberFormat="1" applyFont="1" applyFill="1" applyBorder="1" applyAlignment="1"/>
    <xf numFmtId="165" fontId="6" fillId="0" borderId="2" xfId="0" applyNumberFormat="1" applyFont="1" applyFill="1" applyBorder="1" applyAlignment="1"/>
    <xf numFmtId="0" fontId="23" fillId="8" borderId="39" xfId="0" applyFont="1" applyFill="1" applyBorder="1" applyAlignment="1">
      <alignment vertical="top" wrapText="1"/>
    </xf>
    <xf numFmtId="0" fontId="23" fillId="8" borderId="38" xfId="0" applyFont="1" applyFill="1" applyBorder="1" applyAlignment="1">
      <alignment vertical="top" wrapText="1"/>
    </xf>
    <xf numFmtId="0" fontId="23" fillId="8" borderId="41" xfId="0" applyFont="1" applyFill="1" applyBorder="1" applyAlignment="1">
      <alignment vertical="top" wrapText="1"/>
    </xf>
    <xf numFmtId="0" fontId="23" fillId="8" borderId="40" xfId="0" applyFont="1" applyFill="1" applyBorder="1" applyAlignment="1">
      <alignment vertical="top" wrapText="1"/>
    </xf>
    <xf numFmtId="3" fontId="8" fillId="0" borderId="1" xfId="3" applyNumberFormat="1" applyFont="1" applyFill="1" applyBorder="1" applyAlignment="1">
      <alignment horizontal="right" vertical="center" wrapText="1"/>
    </xf>
    <xf numFmtId="166" fontId="8" fillId="0" borderId="1" xfId="3" applyNumberFormat="1" applyFont="1" applyFill="1" applyBorder="1" applyAlignment="1">
      <alignment horizontal="right" vertical="center" wrapText="1"/>
    </xf>
    <xf numFmtId="165" fontId="7" fillId="0" borderId="9" xfId="0" applyNumberFormat="1" applyFont="1" applyFill="1" applyBorder="1" applyAlignment="1">
      <alignment horizontal="right"/>
    </xf>
    <xf numFmtId="166" fontId="8" fillId="0" borderId="9" xfId="3" applyNumberFormat="1" applyFont="1" applyFill="1" applyBorder="1" applyAlignment="1">
      <alignment horizontal="right" vertical="center" wrapText="1"/>
    </xf>
    <xf numFmtId="166" fontId="9" fillId="0" borderId="2" xfId="3" applyNumberFormat="1" applyFont="1" applyFill="1" applyBorder="1" applyAlignment="1">
      <alignment horizontal="right" vertical="center" wrapText="1"/>
    </xf>
    <xf numFmtId="165" fontId="6" fillId="0" borderId="2" xfId="0" applyNumberFormat="1" applyFont="1" applyFill="1" applyBorder="1" applyAlignment="1">
      <alignment horizontal="right"/>
    </xf>
    <xf numFmtId="166" fontId="8" fillId="0" borderId="27" xfId="3" applyNumberFormat="1" applyFont="1" applyFill="1" applyBorder="1" applyAlignment="1">
      <alignment horizontal="right" vertical="center" wrapText="1"/>
    </xf>
    <xf numFmtId="3" fontId="8" fillId="0" borderId="13" xfId="3" applyNumberFormat="1" applyFont="1" applyFill="1" applyBorder="1" applyAlignment="1">
      <alignment horizontal="right" vertical="center" wrapText="1"/>
    </xf>
    <xf numFmtId="165" fontId="7" fillId="0" borderId="1" xfId="0" applyNumberFormat="1" applyFont="1" applyFill="1" applyBorder="1" applyAlignment="1">
      <alignment horizontal="right"/>
    </xf>
    <xf numFmtId="0" fontId="7" fillId="0" borderId="9" xfId="0" applyNumberFormat="1" applyFont="1" applyFill="1" applyBorder="1" applyAlignment="1">
      <alignment horizontal="right"/>
    </xf>
    <xf numFmtId="0" fontId="7" fillId="0" borderId="0" xfId="0" applyNumberFormat="1" applyFont="1" applyFill="1" applyBorder="1" applyAlignment="1">
      <alignment horizontal="right"/>
    </xf>
    <xf numFmtId="166" fontId="8" fillId="0" borderId="15" xfId="3" applyNumberFormat="1" applyFont="1" applyFill="1" applyBorder="1" applyAlignment="1">
      <alignment horizontal="right" vertical="center" wrapText="1"/>
    </xf>
    <xf numFmtId="3" fontId="9" fillId="0" borderId="11" xfId="3" applyNumberFormat="1" applyFont="1" applyFill="1" applyBorder="1" applyAlignment="1">
      <alignment horizontal="right" vertical="center" wrapText="1"/>
    </xf>
    <xf numFmtId="166" fontId="9" fillId="0" borderId="28" xfId="3" applyNumberFormat="1" applyFont="1" applyFill="1" applyBorder="1" applyAlignment="1">
      <alignment horizontal="right" vertical="center" wrapText="1"/>
    </xf>
    <xf numFmtId="165" fontId="6" fillId="0" borderId="9" xfId="0" applyNumberFormat="1" applyFont="1" applyFill="1" applyBorder="1" applyAlignment="1">
      <alignment horizontal="right"/>
    </xf>
    <xf numFmtId="165" fontId="6" fillId="0" borderId="4" xfId="0" applyNumberFormat="1" applyFont="1" applyFill="1" applyBorder="1" applyAlignment="1">
      <alignment horizontal="right"/>
    </xf>
    <xf numFmtId="0" fontId="18" fillId="0" borderId="0" xfId="0" applyFont="1" applyAlignment="1">
      <alignment vertical="top" wrapText="1"/>
    </xf>
    <xf numFmtId="0" fontId="21" fillId="10" borderId="3" xfId="3" applyFont="1" applyFill="1" applyBorder="1" applyAlignment="1">
      <alignment vertical="center" wrapText="1"/>
    </xf>
    <xf numFmtId="165" fontId="20" fillId="2" borderId="0" xfId="0" applyNumberFormat="1" applyFont="1" applyFill="1" applyBorder="1"/>
    <xf numFmtId="165" fontId="7" fillId="0" borderId="0" xfId="0" applyNumberFormat="1" applyFont="1"/>
    <xf numFmtId="0" fontId="3" fillId="4" borderId="0" xfId="2" applyFont="1" applyFill="1" applyBorder="1" applyAlignment="1">
      <alignment vertical="center" wrapText="1"/>
    </xf>
    <xf numFmtId="0" fontId="25" fillId="4" borderId="0" xfId="2" applyFont="1" applyFill="1" applyBorder="1" applyAlignment="1">
      <alignment vertical="center" wrapText="1"/>
    </xf>
    <xf numFmtId="0" fontId="0" fillId="4" borderId="0" xfId="0" applyFill="1"/>
    <xf numFmtId="0" fontId="27" fillId="0" borderId="0" xfId="0" applyFont="1" applyAlignment="1">
      <alignment horizontal="left"/>
    </xf>
    <xf numFmtId="0" fontId="3" fillId="4" borderId="0" xfId="3" applyFont="1" applyFill="1" applyBorder="1" applyAlignment="1">
      <alignment vertical="center" wrapText="1"/>
    </xf>
    <xf numFmtId="0" fontId="21" fillId="4" borderId="0" xfId="24" applyFont="1" applyFill="1" applyAlignment="1">
      <alignment horizontal="left" vertical="center"/>
    </xf>
    <xf numFmtId="0" fontId="3" fillId="4" borderId="0" xfId="2" applyFont="1" applyFill="1" applyAlignment="1">
      <alignment vertical="center"/>
    </xf>
    <xf numFmtId="3" fontId="23" fillId="0" borderId="0" xfId="0" applyNumberFormat="1" applyFont="1" applyFill="1" applyBorder="1" applyAlignment="1">
      <alignment vertical="top" wrapText="1"/>
    </xf>
    <xf numFmtId="0" fontId="20" fillId="0" borderId="0" xfId="0" applyFont="1" applyFill="1"/>
    <xf numFmtId="164" fontId="22" fillId="0" borderId="0" xfId="12" applyNumberFormat="1" applyFont="1" applyFill="1" applyBorder="1" applyAlignment="1">
      <alignment vertical="center" wrapText="1"/>
    </xf>
    <xf numFmtId="3" fontId="6" fillId="0" borderId="10" xfId="0" applyNumberFormat="1" applyFont="1" applyFill="1" applyBorder="1"/>
    <xf numFmtId="3" fontId="9" fillId="0" borderId="8" xfId="3" applyNumberFormat="1" applyFont="1" applyFill="1" applyBorder="1" applyAlignment="1">
      <alignment wrapText="1"/>
    </xf>
    <xf numFmtId="0" fontId="8" fillId="4" borderId="0" xfId="8" applyFont="1" applyFill="1" applyBorder="1" applyAlignment="1">
      <alignment horizontal="center"/>
    </xf>
    <xf numFmtId="0" fontId="7" fillId="4" borderId="0" xfId="0" applyNumberFormat="1" applyFont="1" applyFill="1" applyBorder="1" applyAlignment="1" applyProtection="1">
      <alignment horizontal="right" wrapText="1"/>
    </xf>
    <xf numFmtId="166" fontId="8" fillId="4" borderId="0" xfId="8" applyNumberFormat="1" applyFont="1" applyFill="1" applyBorder="1" applyAlignment="1">
      <alignment horizontal="right"/>
    </xf>
    <xf numFmtId="3" fontId="8" fillId="4" borderId="0" xfId="8" applyNumberFormat="1" applyFont="1" applyFill="1" applyBorder="1" applyAlignment="1">
      <alignment horizontal="right"/>
    </xf>
    <xf numFmtId="0" fontId="7" fillId="4" borderId="0" xfId="0" applyFont="1" applyFill="1" applyBorder="1"/>
    <xf numFmtId="0" fontId="17" fillId="4" borderId="0" xfId="0" applyFont="1" applyFill="1" applyBorder="1"/>
    <xf numFmtId="0" fontId="17" fillId="4" borderId="0" xfId="0" applyNumberFormat="1" applyFont="1" applyFill="1" applyBorder="1" applyAlignment="1" applyProtection="1">
      <alignment horizontal="left" wrapText="1"/>
    </xf>
    <xf numFmtId="3" fontId="8" fillId="0" borderId="1" xfId="8" applyNumberFormat="1" applyFont="1" applyFill="1" applyBorder="1" applyAlignment="1">
      <alignment horizontal="right"/>
    </xf>
    <xf numFmtId="0" fontId="30" fillId="4" borderId="0" xfId="0" applyNumberFormat="1" applyFont="1" applyFill="1" applyBorder="1" applyAlignment="1" applyProtection="1">
      <alignment wrapText="1"/>
    </xf>
    <xf numFmtId="0" fontId="17" fillId="4" borderId="0" xfId="0" applyNumberFormat="1" applyFont="1" applyFill="1" applyBorder="1" applyAlignment="1" applyProtection="1">
      <alignment horizontal="right" wrapText="1"/>
    </xf>
    <xf numFmtId="1" fontId="7" fillId="0" borderId="4" xfId="0" applyNumberFormat="1" applyFont="1" applyFill="1" applyBorder="1"/>
    <xf numFmtId="0" fontId="32" fillId="0" borderId="0" xfId="0" applyFont="1" applyBorder="1" applyAlignment="1">
      <alignment vertical="center"/>
    </xf>
    <xf numFmtId="0" fontId="0" fillId="11" borderId="0" xfId="0" applyFill="1" applyBorder="1"/>
    <xf numFmtId="1" fontId="7" fillId="0" borderId="0" xfId="0" applyNumberFormat="1" applyFont="1" applyBorder="1" applyAlignment="1">
      <alignment horizontal="left" vertical="top" wrapText="1"/>
    </xf>
    <xf numFmtId="0" fontId="7" fillId="0" borderId="0" xfId="0" applyFont="1" applyBorder="1" applyAlignment="1">
      <alignment horizontal="left" vertical="top"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2" borderId="8" xfId="0" applyFont="1" applyFill="1" applyBorder="1" applyAlignment="1">
      <alignment horizontal="center"/>
    </xf>
    <xf numFmtId="0" fontId="7" fillId="2" borderId="16" xfId="0" applyFont="1" applyFill="1" applyBorder="1" applyAlignment="1">
      <alignment horizontal="center"/>
    </xf>
    <xf numFmtId="0" fontId="0" fillId="0" borderId="0" xfId="0" applyAlignment="1">
      <alignment horizontal="left" vertical="top" wrapText="1"/>
    </xf>
    <xf numFmtId="0" fontId="7" fillId="0" borderId="17" xfId="0" applyFont="1" applyFill="1" applyBorder="1" applyAlignment="1">
      <alignment horizontal="center"/>
    </xf>
    <xf numFmtId="0" fontId="7" fillId="0" borderId="24" xfId="0" applyFont="1" applyFill="1" applyBorder="1" applyAlignment="1">
      <alignment horizontal="center"/>
    </xf>
    <xf numFmtId="0" fontId="7" fillId="0" borderId="26" xfId="0" applyFont="1" applyFill="1" applyBorder="1" applyAlignment="1">
      <alignment horizontal="center"/>
    </xf>
    <xf numFmtId="0" fontId="9" fillId="0" borderId="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7" fillId="0" borderId="0" xfId="0" applyFont="1" applyAlignment="1">
      <alignment horizontal="left" wrapText="1"/>
    </xf>
    <xf numFmtId="0" fontId="8" fillId="2" borderId="0" xfId="0" applyFont="1" applyFill="1" applyAlignment="1">
      <alignment horizontal="left" wrapText="1"/>
    </xf>
    <xf numFmtId="0" fontId="22" fillId="2" borderId="1" xfId="3" applyFont="1" applyFill="1" applyBorder="1" applyAlignment="1">
      <alignment horizontal="center" vertical="center" wrapText="1"/>
    </xf>
    <xf numFmtId="0" fontId="22" fillId="2" borderId="2" xfId="3" applyFont="1" applyFill="1" applyBorder="1" applyAlignment="1">
      <alignment horizontal="center" vertical="center" wrapText="1"/>
    </xf>
    <xf numFmtId="0" fontId="22" fillId="6" borderId="4" xfId="3" applyFont="1" applyFill="1" applyBorder="1" applyAlignment="1">
      <alignment horizontal="center" vertical="center" wrapText="1"/>
    </xf>
    <xf numFmtId="0" fontId="22" fillId="2" borderId="4"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8" fillId="2" borderId="7" xfId="0" applyFont="1" applyFill="1" applyBorder="1" applyAlignment="1">
      <alignment horizontal="left" wrapText="1"/>
    </xf>
    <xf numFmtId="0" fontId="9" fillId="2" borderId="1" xfId="3"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3" xfId="3" applyFont="1" applyFill="1" applyBorder="1" applyAlignment="1">
      <alignment horizontal="left" vertical="center" wrapText="1"/>
    </xf>
    <xf numFmtId="0" fontId="9" fillId="2" borderId="2" xfId="3" applyFont="1" applyFill="1" applyBorder="1" applyAlignment="1">
      <alignment horizontal="left" vertical="center" wrapText="1"/>
    </xf>
    <xf numFmtId="0" fontId="9" fillId="2" borderId="8" xfId="3" applyFont="1" applyFill="1" applyBorder="1" applyAlignment="1">
      <alignment horizontal="left" vertical="center" wrapText="1"/>
    </xf>
    <xf numFmtId="0" fontId="7" fillId="2" borderId="21" xfId="0" applyFont="1" applyFill="1" applyBorder="1" applyAlignment="1">
      <alignment horizontal="center"/>
    </xf>
    <xf numFmtId="0" fontId="7" fillId="2" borderId="5" xfId="0" applyFont="1" applyFill="1" applyBorder="1" applyAlignment="1">
      <alignment horizontal="center"/>
    </xf>
    <xf numFmtId="0" fontId="8" fillId="2" borderId="22"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25" fillId="4" borderId="0" xfId="3" applyFont="1" applyFill="1" applyBorder="1" applyAlignment="1">
      <alignment horizontal="left" vertical="center" wrapText="1"/>
    </xf>
    <xf numFmtId="0" fontId="8" fillId="4" borderId="0" xfId="24" applyFont="1" applyFill="1" applyAlignment="1">
      <alignment horizontal="left" vertical="center" wrapText="1"/>
    </xf>
    <xf numFmtId="0" fontId="10" fillId="4" borderId="0" xfId="24" applyFont="1" applyFill="1" applyAlignment="1">
      <alignment horizontal="left" vertical="center"/>
    </xf>
    <xf numFmtId="0" fontId="3" fillId="4" borderId="0" xfId="3" applyFont="1" applyFill="1" applyBorder="1" applyAlignment="1">
      <alignment horizontal="center" vertical="center" wrapText="1"/>
    </xf>
    <xf numFmtId="0" fontId="1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Border="1" applyAlignment="1">
      <alignment vertical="center"/>
    </xf>
    <xf numFmtId="0" fontId="15" fillId="0" borderId="0" xfId="0" applyFont="1" applyAlignment="1">
      <alignment vertical="center"/>
    </xf>
    <xf numFmtId="0" fontId="8" fillId="2" borderId="0" xfId="0" applyFont="1" applyFill="1" applyAlignment="1">
      <alignment horizontal="left" vertical="center" wrapText="1"/>
    </xf>
    <xf numFmtId="0" fontId="8" fillId="2" borderId="7" xfId="3" applyFont="1" applyFill="1" applyBorder="1" applyAlignment="1">
      <alignment horizontal="left" vertical="top" wrapText="1"/>
    </xf>
    <xf numFmtId="0" fontId="17" fillId="0" borderId="32" xfId="0" applyFont="1" applyBorder="1" applyAlignment="1">
      <alignment horizontal="left" vertical="top" wrapText="1"/>
    </xf>
    <xf numFmtId="0" fontId="17" fillId="0" borderId="33" xfId="0" applyFont="1" applyBorder="1" applyAlignment="1">
      <alignment horizontal="left" vertical="top" wrapText="1"/>
    </xf>
    <xf numFmtId="0" fontId="17" fillId="0" borderId="34" xfId="0" applyFont="1" applyBorder="1" applyAlignment="1">
      <alignment horizontal="left" vertical="top" wrapText="1"/>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0" borderId="37" xfId="0" applyFont="1" applyBorder="1" applyAlignment="1">
      <alignment horizontal="left" vertical="top" wrapText="1"/>
    </xf>
    <xf numFmtId="0" fontId="17" fillId="0" borderId="29"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31" xfId="0" applyFont="1" applyFill="1" applyBorder="1" applyAlignment="1">
      <alignment horizontal="left" vertical="top" wrapText="1"/>
    </xf>
    <xf numFmtId="1" fontId="7" fillId="0" borderId="7" xfId="0" applyNumberFormat="1" applyFont="1" applyBorder="1" applyAlignment="1">
      <alignment horizontal="right" vertical="top" wrapText="1"/>
    </xf>
  </cellXfs>
  <cellStyles count="26">
    <cellStyle name="Commentaire 2" xfId="18"/>
    <cellStyle name="Euro" xfId="15"/>
    <cellStyle name="Lien hypertexte 2" xfId="19"/>
    <cellStyle name="Lien hypertexte 3" xfId="20"/>
    <cellStyle name="Milliers" xfId="12" builtinId="3"/>
    <cellStyle name="Milliers 2" xfId="21"/>
    <cellStyle name="Neutre" xfId="24" builtinId="28"/>
    <cellStyle name="Normal" xfId="0" builtinId="0"/>
    <cellStyle name="Normal 2" xfId="2"/>
    <cellStyle name="Normal 2 2" xfId="3"/>
    <cellStyle name="Normal 2 3" xfId="6"/>
    <cellStyle name="Normal 2 4" xfId="25"/>
    <cellStyle name="Normal 3" xfId="1"/>
    <cellStyle name="Normal 3 2" xfId="7"/>
    <cellStyle name="Normal 3 2 2" xfId="14"/>
    <cellStyle name="Normal 3 3" xfId="13"/>
    <cellStyle name="Normal 4" xfId="4"/>
    <cellStyle name="Normal 4 2" xfId="8"/>
    <cellStyle name="Normal 5" xfId="9"/>
    <cellStyle name="Normal 5 2" xfId="17"/>
    <cellStyle name="Normal 6" xfId="5"/>
    <cellStyle name="Normal 7" xfId="22"/>
    <cellStyle name="Normal 7 2" xfId="23"/>
    <cellStyle name="Normal 8" xfId="10"/>
    <cellStyle name="Pourcentage 2" xfId="11"/>
    <cellStyle name="Pourcentage 3" xfId="16"/>
  </cellStyles>
  <dxfs count="0"/>
  <tableStyles count="0" defaultTableStyle="TableStyleMedium2" defaultPivotStyle="PivotStyleLight16"/>
  <colors>
    <mruColors>
      <color rgb="FFFFFFFF"/>
      <color rgb="FF00FFFF"/>
      <color rgb="FFF68B32"/>
      <color rgb="FFCCFFFF"/>
      <color rgb="FFCCECFF"/>
      <color rgb="FFC80000"/>
      <color rgb="FFBEDD05"/>
      <color rgb="FFFFCCFF"/>
      <color rgb="FFCC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Evolution en moyenne annuelle</a:t>
            </a:r>
          </a:p>
          <a:p>
            <a:pPr>
              <a:defRPr sz="1000">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entre 2010-2011 et 2018-2019</a:t>
            </a:r>
          </a:p>
        </c:rich>
      </c:tx>
      <c:layout>
        <c:manualLayout>
          <c:xMode val="edge"/>
          <c:yMode val="edge"/>
          <c:x val="0.2015670046879533"/>
          <c:y val="1.6903106822089477E-2"/>
        </c:manualLayout>
      </c:layout>
      <c:overlay val="0"/>
    </c:title>
    <c:autoTitleDeleted val="0"/>
    <c:plotArea>
      <c:layout>
        <c:manualLayout>
          <c:layoutTarget val="inner"/>
          <c:xMode val="edge"/>
          <c:yMode val="edge"/>
          <c:x val="2.6809249437493392E-2"/>
          <c:y val="0.12895557410162439"/>
          <c:w val="0.95045684261392327"/>
          <c:h val="0.79593124053784414"/>
        </c:manualLayout>
      </c:layout>
      <c:barChart>
        <c:barDir val="bar"/>
        <c:grouping val="clustered"/>
        <c:varyColors val="0"/>
        <c:ser>
          <c:idx val="0"/>
          <c:order val="0"/>
          <c:tx>
            <c:strRef>
              <c:f>'Figure 2 '!$N$2:$N$3</c:f>
              <c:strCache>
                <c:ptCount val="1"/>
                <c:pt idx="0">
                  <c:v>Évolution en moyenne annuelle</c:v>
                </c:pt>
              </c:strCache>
            </c:strRef>
          </c:tx>
          <c:invertIfNegative val="0"/>
          <c:dLbls>
            <c:txPr>
              <a:bodyPr/>
              <a:lstStyle/>
              <a:p>
                <a:pPr>
                  <a:defRPr b="1">
                    <a:solidFill>
                      <a:sysClr val="windowText" lastClr="000000"/>
                    </a:solidFill>
                  </a:defRPr>
                </a:pPr>
                <a:endParaRPr lang="fr-FR"/>
              </a:p>
            </c:txPr>
            <c:showLegendKey val="0"/>
            <c:showVal val="1"/>
            <c:showCatName val="0"/>
            <c:showSerName val="0"/>
            <c:showPercent val="0"/>
            <c:showBubbleSize val="0"/>
            <c:showLeaderLines val="0"/>
          </c:dLbls>
          <c:cat>
            <c:strRef>
              <c:f>'Figure 2 '!$M$4:$M$23</c:f>
              <c:strCache>
                <c:ptCount val="20"/>
                <c:pt idx="0">
                  <c:v>dont AESH</c:v>
                </c:pt>
                <c:pt idx="1">
                  <c:v>dont  AED</c:v>
                </c:pt>
                <c:pt idx="2">
                  <c:v>dont non-titulaires</c:v>
                </c:pt>
                <c:pt idx="3">
                  <c:v>dont catégorie C</c:v>
                </c:pt>
                <c:pt idx="4">
                  <c:v>dont catégorie B</c:v>
                </c:pt>
                <c:pt idx="5">
                  <c:v>dont catégorie A</c:v>
                </c:pt>
                <c:pt idx="6">
                  <c:v>Ensemble des non enseignants</c:v>
                </c:pt>
                <c:pt idx="8">
                  <c:v>dont  non-titulaires</c:v>
                </c:pt>
                <c:pt idx="9">
                  <c:v>dont titulaires</c:v>
                </c:pt>
                <c:pt idx="10">
                  <c:v>privé</c:v>
                </c:pt>
                <c:pt idx="12">
                  <c:v>dont  non-titulaires</c:v>
                </c:pt>
                <c:pt idx="13">
                  <c:v>dont titulaires</c:v>
                </c:pt>
                <c:pt idx="14">
                  <c:v>public</c:v>
                </c:pt>
                <c:pt idx="15">
                  <c:v>Ensemble des enseignants</c:v>
                </c:pt>
                <c:pt idx="17">
                  <c:v>Non-titulaires</c:v>
                </c:pt>
                <c:pt idx="18">
                  <c:v>Titulaires</c:v>
                </c:pt>
                <c:pt idx="19">
                  <c:v>Ensemble des personnels</c:v>
                </c:pt>
              </c:strCache>
            </c:strRef>
          </c:cat>
          <c:val>
            <c:numRef>
              <c:f>'Figure 2 '!$N$4:$N$23</c:f>
              <c:numCache>
                <c:formatCode>_-* #,##0.0\ _€_-;\-* #,##0.0\ _€_-;_-* "-"??\ _€_-;_-@_-</c:formatCode>
                <c:ptCount val="20"/>
                <c:pt idx="0">
                  <c:v>18.375763454464391</c:v>
                </c:pt>
                <c:pt idx="1">
                  <c:v>4.0946518981477276E-2</c:v>
                </c:pt>
                <c:pt idx="2">
                  <c:v>6.2069133497085982</c:v>
                </c:pt>
                <c:pt idx="3">
                  <c:v>-1.2387160915483864</c:v>
                </c:pt>
                <c:pt idx="4">
                  <c:v>-3.7951054054917721</c:v>
                </c:pt>
                <c:pt idx="5">
                  <c:v>2.2720535057962676</c:v>
                </c:pt>
                <c:pt idx="6">
                  <c:v>3.1498536393450127</c:v>
                </c:pt>
                <c:pt idx="8">
                  <c:v>2.6677452489096698</c:v>
                </c:pt>
                <c:pt idx="9">
                  <c:v>-0.38171551017276428</c:v>
                </c:pt>
                <c:pt idx="10">
                  <c:v>0.10874346164257975</c:v>
                </c:pt>
                <c:pt idx="12">
                  <c:v>7.5473972581092008</c:v>
                </c:pt>
                <c:pt idx="13">
                  <c:v>9.9355188218464008E-2</c:v>
                </c:pt>
                <c:pt idx="14">
                  <c:v>0.39704491945342646</c:v>
                </c:pt>
                <c:pt idx="15">
                  <c:v>0.35068107279359051</c:v>
                </c:pt>
                <c:pt idx="17">
                  <c:v>5.9497946906619914</c:v>
                </c:pt>
                <c:pt idx="18">
                  <c:v>1.7767790917067039E-2</c:v>
                </c:pt>
                <c:pt idx="19">
                  <c:v>0.90021137730154077</c:v>
                </c:pt>
              </c:numCache>
            </c:numRef>
          </c:val>
        </c:ser>
        <c:dLbls>
          <c:showLegendKey val="0"/>
          <c:showVal val="0"/>
          <c:showCatName val="0"/>
          <c:showSerName val="0"/>
          <c:showPercent val="0"/>
          <c:showBubbleSize val="0"/>
        </c:dLbls>
        <c:gapWidth val="150"/>
        <c:axId val="114109824"/>
        <c:axId val="116184192"/>
      </c:barChart>
      <c:catAx>
        <c:axId val="114109824"/>
        <c:scaling>
          <c:orientation val="minMax"/>
        </c:scaling>
        <c:delete val="1"/>
        <c:axPos val="l"/>
        <c:majorTickMark val="out"/>
        <c:minorTickMark val="none"/>
        <c:tickLblPos val="low"/>
        <c:crossAx val="116184192"/>
        <c:crosses val="autoZero"/>
        <c:auto val="1"/>
        <c:lblAlgn val="ctr"/>
        <c:lblOffset val="100"/>
        <c:noMultiLvlLbl val="0"/>
      </c:catAx>
      <c:valAx>
        <c:axId val="116184192"/>
        <c:scaling>
          <c:orientation val="minMax"/>
          <c:max val="20"/>
          <c:min val="-6"/>
        </c:scaling>
        <c:delete val="0"/>
        <c:axPos val="b"/>
        <c:majorGridlines/>
        <c:numFmt formatCode="#,##0" sourceLinked="0"/>
        <c:majorTickMark val="out"/>
        <c:minorTickMark val="none"/>
        <c:tickLblPos val="nextTo"/>
        <c:crossAx val="114109824"/>
        <c:crosses val="autoZero"/>
        <c:crossBetween val="between"/>
        <c:majorUnit val="2"/>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Evolution entre 2018-2019 et 2019-2020</a:t>
            </a:r>
          </a:p>
        </c:rich>
      </c:tx>
      <c:layout>
        <c:manualLayout>
          <c:xMode val="edge"/>
          <c:yMode val="edge"/>
          <c:x val="0.2408545389526541"/>
          <c:y val="2.4795216198943797E-2"/>
        </c:manualLayout>
      </c:layout>
      <c:overlay val="0"/>
    </c:title>
    <c:autoTitleDeleted val="0"/>
    <c:plotArea>
      <c:layout>
        <c:manualLayout>
          <c:layoutTarget val="inner"/>
          <c:xMode val="edge"/>
          <c:yMode val="edge"/>
          <c:x val="0.40466755043043556"/>
          <c:y val="0.11870912227947462"/>
          <c:w val="0.5653933014965421"/>
          <c:h val="0.80139615077250381"/>
        </c:manualLayout>
      </c:layout>
      <c:barChart>
        <c:barDir val="bar"/>
        <c:grouping val="clustered"/>
        <c:varyColors val="0"/>
        <c:ser>
          <c:idx val="0"/>
          <c:order val="0"/>
          <c:tx>
            <c:strRef>
              <c:f>'Figure 2 '!$O$2:$O$3</c:f>
              <c:strCache>
                <c:ptCount val="1"/>
                <c:pt idx="0">
                  <c:v>Évolution de l'année</c:v>
                </c:pt>
              </c:strCache>
            </c:strRef>
          </c:tx>
          <c:spPr>
            <a:solidFill>
              <a:schemeClr val="accent3"/>
            </a:solidFill>
          </c:spPr>
          <c:invertIfNegative val="0"/>
          <c:dLbls>
            <c:dLbl>
              <c:idx val="3"/>
              <c:layout>
                <c:manualLayout>
                  <c:x val="-5.9499236023488999E-2"/>
                  <c:y val="2.5961834876188621E-3"/>
                </c:manualLayout>
              </c:layout>
              <c:showLegendKey val="0"/>
              <c:showVal val="1"/>
              <c:showCatName val="0"/>
              <c:showSerName val="0"/>
              <c:showPercent val="0"/>
              <c:showBubbleSize val="0"/>
            </c:dLbl>
            <c:dLbl>
              <c:idx val="4"/>
              <c:layout>
                <c:manualLayout>
                  <c:x val="-1.3522650439486189E-2"/>
                  <c:y val="0"/>
                </c:manualLayout>
              </c:layout>
              <c:showLegendKey val="0"/>
              <c:showVal val="1"/>
              <c:showCatName val="0"/>
              <c:showSerName val="0"/>
              <c:showPercent val="0"/>
              <c:showBubbleSize val="0"/>
            </c:dLbl>
            <c:txPr>
              <a:bodyPr/>
              <a:lstStyle/>
              <a:p>
                <a:pPr>
                  <a:defRPr b="1">
                    <a:solidFill>
                      <a:sysClr val="windowText" lastClr="000000"/>
                    </a:solidFill>
                  </a:defRPr>
                </a:pPr>
                <a:endParaRPr lang="fr-FR"/>
              </a:p>
            </c:txPr>
            <c:showLegendKey val="0"/>
            <c:showVal val="1"/>
            <c:showCatName val="0"/>
            <c:showSerName val="0"/>
            <c:showPercent val="0"/>
            <c:showBubbleSize val="0"/>
            <c:showLeaderLines val="0"/>
          </c:dLbls>
          <c:cat>
            <c:strRef>
              <c:f>'Figure 2 '!$M$4:$M$23</c:f>
              <c:strCache>
                <c:ptCount val="20"/>
                <c:pt idx="0">
                  <c:v>dont AESH</c:v>
                </c:pt>
                <c:pt idx="1">
                  <c:v>dont  AED</c:v>
                </c:pt>
                <c:pt idx="2">
                  <c:v>dont non-titulaires</c:v>
                </c:pt>
                <c:pt idx="3">
                  <c:v>dont catégorie C</c:v>
                </c:pt>
                <c:pt idx="4">
                  <c:v>dont catégorie B</c:v>
                </c:pt>
                <c:pt idx="5">
                  <c:v>dont catégorie A</c:v>
                </c:pt>
                <c:pt idx="6">
                  <c:v>Ensemble des non enseignants</c:v>
                </c:pt>
                <c:pt idx="8">
                  <c:v>dont  non-titulaires</c:v>
                </c:pt>
                <c:pt idx="9">
                  <c:v>dont titulaires</c:v>
                </c:pt>
                <c:pt idx="10">
                  <c:v>privé</c:v>
                </c:pt>
                <c:pt idx="12">
                  <c:v>dont  non-titulaires</c:v>
                </c:pt>
                <c:pt idx="13">
                  <c:v>dont titulaires</c:v>
                </c:pt>
                <c:pt idx="14">
                  <c:v>public</c:v>
                </c:pt>
                <c:pt idx="15">
                  <c:v>Ensemble des enseignants</c:v>
                </c:pt>
                <c:pt idx="17">
                  <c:v>Non-titulaires</c:v>
                </c:pt>
                <c:pt idx="18">
                  <c:v>Titulaires</c:v>
                </c:pt>
                <c:pt idx="19">
                  <c:v>Ensemble des personnels</c:v>
                </c:pt>
              </c:strCache>
            </c:strRef>
          </c:cat>
          <c:val>
            <c:numRef>
              <c:f>'Figure 2 '!$O$4:$O$23</c:f>
              <c:numCache>
                <c:formatCode>_-* #,##0.0\ _€_-;\-* #,##0.0\ _€_-;_-* "-"??\ _€_-;_-@_-</c:formatCode>
                <c:ptCount val="20"/>
                <c:pt idx="0">
                  <c:v>33.69033760186263</c:v>
                </c:pt>
                <c:pt idx="1">
                  <c:v>0.15949726462191174</c:v>
                </c:pt>
                <c:pt idx="2">
                  <c:v>16.335310742367852</c:v>
                </c:pt>
                <c:pt idx="3">
                  <c:v>-2.6345174122409101</c:v>
                </c:pt>
                <c:pt idx="4">
                  <c:v>-14.830871333761507</c:v>
                </c:pt>
                <c:pt idx="5">
                  <c:v>4.0367171406888076</c:v>
                </c:pt>
                <c:pt idx="6">
                  <c:v>8.9805074257425748</c:v>
                </c:pt>
                <c:pt idx="8">
                  <c:v>-1.2108346109997248</c:v>
                </c:pt>
                <c:pt idx="9">
                  <c:v>-0.14905312494615133</c:v>
                </c:pt>
                <c:pt idx="10">
                  <c:v>-0.33992212179247083</c:v>
                </c:pt>
                <c:pt idx="12">
                  <c:v>-5.1390478085667377</c:v>
                </c:pt>
                <c:pt idx="13">
                  <c:v>-0.1483421702883348</c:v>
                </c:pt>
                <c:pt idx="14">
                  <c:v>-0.41656361752615217</c:v>
                </c:pt>
                <c:pt idx="15">
                  <c:v>-0.40437175670692777</c:v>
                </c:pt>
                <c:pt idx="17">
                  <c:v>10.056714943884327</c:v>
                </c:pt>
                <c:pt idx="18">
                  <c:v>-0.27143031363961606</c:v>
                </c:pt>
                <c:pt idx="19">
                  <c:v>1.6263786602769652</c:v>
                </c:pt>
              </c:numCache>
            </c:numRef>
          </c:val>
        </c:ser>
        <c:dLbls>
          <c:showLegendKey val="0"/>
          <c:showVal val="0"/>
          <c:showCatName val="0"/>
          <c:showSerName val="0"/>
          <c:showPercent val="0"/>
          <c:showBubbleSize val="0"/>
        </c:dLbls>
        <c:gapWidth val="150"/>
        <c:axId val="116601984"/>
        <c:axId val="116603520"/>
      </c:barChart>
      <c:catAx>
        <c:axId val="116601984"/>
        <c:scaling>
          <c:orientation val="minMax"/>
        </c:scaling>
        <c:delete val="0"/>
        <c:axPos val="l"/>
        <c:majorTickMark val="out"/>
        <c:minorTickMark val="none"/>
        <c:tickLblPos val="low"/>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crossAx val="116603520"/>
        <c:crosses val="autoZero"/>
        <c:auto val="1"/>
        <c:lblAlgn val="ctr"/>
        <c:lblOffset val="100"/>
        <c:noMultiLvlLbl val="0"/>
      </c:catAx>
      <c:valAx>
        <c:axId val="116603520"/>
        <c:scaling>
          <c:orientation val="minMax"/>
          <c:max val="40"/>
          <c:min val="-20"/>
        </c:scaling>
        <c:delete val="0"/>
        <c:axPos val="b"/>
        <c:majorGridlines/>
        <c:numFmt formatCode="#,##0" sourceLinked="0"/>
        <c:majorTickMark val="out"/>
        <c:minorTickMark val="none"/>
        <c:tickLblPos val="nextTo"/>
        <c:crossAx val="116601984"/>
        <c:crosses val="autoZero"/>
        <c:crossBetween val="between"/>
        <c:majorUnit val="5"/>
      </c:valAx>
      <c:spPr>
        <a:ln>
          <a:noFill/>
        </a:ln>
      </c:spPr>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90540374156319E-2"/>
          <c:y val="2.9038875493882323E-2"/>
          <c:w val="0.89007921759631636"/>
          <c:h val="0.73156764495347171"/>
        </c:manualLayout>
      </c:layout>
      <c:barChart>
        <c:barDir val="col"/>
        <c:grouping val="clustered"/>
        <c:varyColors val="0"/>
        <c:ser>
          <c:idx val="0"/>
          <c:order val="0"/>
          <c:tx>
            <c:strRef>
              <c:f>'Figure 5'!$A$14</c:f>
              <c:strCache>
                <c:ptCount val="1"/>
                <c:pt idx="0">
                  <c:v> Premier degré public </c:v>
                </c:pt>
              </c:strCache>
            </c:strRef>
          </c:tx>
          <c:spPr>
            <a:pattFill prst="wdUpDiag">
              <a:fgClr>
                <a:schemeClr val="accent3"/>
              </a:fgClr>
              <a:bgClr>
                <a:schemeClr val="bg1"/>
              </a:bgClr>
            </a:patt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5'!$B$13:$K$13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5'!$B$14:$K$14</c:f>
              <c:numCache>
                <c:formatCode>0</c:formatCode>
                <c:ptCount val="10"/>
                <c:pt idx="0">
                  <c:v>8.6828019548522235</c:v>
                </c:pt>
                <c:pt idx="1">
                  <c:v>3.225080700381493</c:v>
                </c:pt>
                <c:pt idx="2">
                  <c:v>7.9987423361106744</c:v>
                </c:pt>
                <c:pt idx="3">
                  <c:v>12.447645923065497</c:v>
                </c:pt>
                <c:pt idx="4">
                  <c:v>23.897683963647026</c:v>
                </c:pt>
                <c:pt idx="5">
                  <c:v>19.003067484662576</c:v>
                </c:pt>
                <c:pt idx="6">
                  <c:v>18.337610493299117</c:v>
                </c:pt>
                <c:pt idx="7">
                  <c:v>15.414599574769667</c:v>
                </c:pt>
                <c:pt idx="8">
                  <c:v>17.524899658094245</c:v>
                </c:pt>
                <c:pt idx="9">
                  <c:v>16.333949476278498</c:v>
                </c:pt>
              </c:numCache>
            </c:numRef>
          </c:val>
        </c:ser>
        <c:ser>
          <c:idx val="1"/>
          <c:order val="1"/>
          <c:tx>
            <c:strRef>
              <c:f>'Figure 5'!$A$15</c:f>
              <c:strCache>
                <c:ptCount val="1"/>
                <c:pt idx="0">
                  <c:v>Second degré public</c:v>
                </c:pt>
              </c:strCache>
            </c:strRef>
          </c:tx>
          <c:spPr>
            <a:solidFill>
              <a:schemeClr val="accent4">
                <a:alpha val="85000"/>
              </a:schemeClr>
            </a:solidFill>
            <a:ln w="9525" cap="flat" cmpd="sng" algn="ctr">
              <a:solidFill>
                <a:schemeClr val="lt1">
                  <a:alpha val="50000"/>
                </a:schemeClr>
              </a:solidFill>
              <a:round/>
            </a:ln>
            <a:effectLst/>
          </c:spPr>
          <c:invertIfNegative val="0"/>
          <c:dLbls>
            <c:dLbl>
              <c:idx val="7"/>
              <c:layout>
                <c:manualLayout>
                  <c:x val="2.9010740598521276E-3"/>
                  <c:y val="7.1306397192856197E-2"/>
                </c:manualLayout>
              </c:layout>
              <c:dLblPos val="outEnd"/>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numRef>
              <c:f>'Figure 5'!$B$13:$K$13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5'!$B$15:$K$15</c:f>
              <c:numCache>
                <c:formatCode>0</c:formatCode>
                <c:ptCount val="10"/>
                <c:pt idx="0">
                  <c:v>7.0652557319223988</c:v>
                </c:pt>
                <c:pt idx="1">
                  <c:v>6.5087908144958737</c:v>
                </c:pt>
                <c:pt idx="2">
                  <c:v>9.7905205247566656</c:v>
                </c:pt>
                <c:pt idx="3">
                  <c:v>12.408588036752297</c:v>
                </c:pt>
                <c:pt idx="4">
                  <c:v>22.65883426485685</c:v>
                </c:pt>
                <c:pt idx="5">
                  <c:v>17.151580459770116</c:v>
                </c:pt>
                <c:pt idx="6">
                  <c:v>17.004374039484574</c:v>
                </c:pt>
                <c:pt idx="7">
                  <c:v>18.1540991902834</c:v>
                </c:pt>
                <c:pt idx="8">
                  <c:v>15.423399343943627</c:v>
                </c:pt>
                <c:pt idx="9">
                  <c:v>16.010876954452755</c:v>
                </c:pt>
              </c:numCache>
            </c:numRef>
          </c:val>
        </c:ser>
        <c:ser>
          <c:idx val="2"/>
          <c:order val="2"/>
          <c:tx>
            <c:strRef>
              <c:f>'Figure 5'!$A$16</c:f>
              <c:strCache>
                <c:ptCount val="1"/>
                <c:pt idx="0">
                  <c:v>Premier degré privé</c:v>
                </c:pt>
              </c:strCache>
            </c:strRef>
          </c:tx>
          <c:spPr>
            <a:pattFill prst="wdUpDiag">
              <a:fgClr>
                <a:schemeClr val="accent6">
                  <a:lumMod val="75000"/>
                </a:schemeClr>
              </a:fgClr>
              <a:bgClr>
                <a:schemeClr val="bg1"/>
              </a:bgClr>
            </a:pattFill>
          </c:spPr>
          <c:invertIfNegative val="0"/>
          <c:dLbls>
            <c:txPr>
              <a:bodyPr/>
              <a:lstStyle/>
              <a:p>
                <a:pPr algn="ctr">
                  <a:defRPr lang="fr-FR" sz="900" b="1" i="0" u="none" strike="noStrike" kern="1200" baseline="0">
                    <a:solidFill>
                      <a:sysClr val="windowText" lastClr="000000"/>
                    </a:solidFill>
                    <a:latin typeface="+mn-lt"/>
                    <a:ea typeface="+mn-ea"/>
                    <a:cs typeface="+mn-cs"/>
                  </a:defRPr>
                </a:pPr>
                <a:endParaRPr lang="fr-FR"/>
              </a:p>
            </c:txPr>
            <c:dLblPos val="inEnd"/>
            <c:showLegendKey val="0"/>
            <c:showVal val="1"/>
            <c:showCatName val="0"/>
            <c:showSerName val="0"/>
            <c:showPercent val="0"/>
            <c:showBubbleSize val="0"/>
            <c:showLeaderLines val="0"/>
          </c:dLbls>
          <c:cat>
            <c:numRef>
              <c:f>'Figure 5'!$B$13:$K$13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5'!$B$16:$K$16</c:f>
              <c:numCache>
                <c:formatCode>0</c:formatCode>
                <c:ptCount val="10"/>
                <c:pt idx="0">
                  <c:v>4.2794486215538843</c:v>
                </c:pt>
                <c:pt idx="1">
                  <c:v>4.3415514131088395</c:v>
                </c:pt>
                <c:pt idx="2">
                  <c:v>7.9925994449583717</c:v>
                </c:pt>
                <c:pt idx="3">
                  <c:v>10.223642172523961</c:v>
                </c:pt>
                <c:pt idx="4">
                  <c:v>18.886774500475738</c:v>
                </c:pt>
                <c:pt idx="5">
                  <c:v>12.731707317073171</c:v>
                </c:pt>
                <c:pt idx="6">
                  <c:v>10.588235294117647</c:v>
                </c:pt>
                <c:pt idx="7">
                  <c:v>11.120689655172413</c:v>
                </c:pt>
                <c:pt idx="8">
                  <c:v>10.009469696969697</c:v>
                </c:pt>
                <c:pt idx="9">
                  <c:v>11.911298838437169</c:v>
                </c:pt>
              </c:numCache>
            </c:numRef>
          </c:val>
        </c:ser>
        <c:ser>
          <c:idx val="3"/>
          <c:order val="3"/>
          <c:tx>
            <c:strRef>
              <c:f>'Figure 5'!$A$17</c:f>
              <c:strCache>
                <c:ptCount val="1"/>
                <c:pt idx="0">
                  <c:v>Second degré privé</c:v>
                </c:pt>
              </c:strCache>
            </c:strRef>
          </c:tx>
          <c:spPr>
            <a:solidFill>
              <a:schemeClr val="accent1">
                <a:lumMod val="75000"/>
              </a:schemeClr>
            </a:solidFill>
          </c:spPr>
          <c:invertIfNegative val="0"/>
          <c:dLbls>
            <c:dLbl>
              <c:idx val="7"/>
              <c:layout>
                <c:manualLayout>
                  <c:x val="2.9010740598522339E-3"/>
                  <c:y val="5.8077750987764645E-2"/>
                </c:manualLayout>
              </c:layout>
              <c:dLblPos val="outEnd"/>
              <c:showLegendKey val="0"/>
              <c:showVal val="1"/>
              <c:showCatName val="0"/>
              <c:showSerName val="0"/>
              <c:showPercent val="0"/>
              <c:showBubbleSize val="0"/>
            </c:dLbl>
            <c:txPr>
              <a:bodyPr/>
              <a:lstStyle/>
              <a:p>
                <a:pPr>
                  <a:defRPr sz="800" b="1">
                    <a:solidFill>
                      <a:sysClr val="windowText" lastClr="000000"/>
                    </a:solidFill>
                  </a:defRPr>
                </a:pPr>
                <a:endParaRPr lang="fr-FR"/>
              </a:p>
            </c:txPr>
            <c:dLblPos val="inEnd"/>
            <c:showLegendKey val="0"/>
            <c:showVal val="1"/>
            <c:showCatName val="0"/>
            <c:showSerName val="0"/>
            <c:showPercent val="0"/>
            <c:showBubbleSize val="0"/>
            <c:showLeaderLines val="0"/>
          </c:dLbls>
          <c:cat>
            <c:numRef>
              <c:f>'Figure 5'!$B$13:$K$13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'Figure 5'!$B$17:$K$17</c:f>
              <c:numCache>
                <c:formatCode>0</c:formatCode>
                <c:ptCount val="10"/>
                <c:pt idx="0">
                  <c:v>6.4377820760799489</c:v>
                </c:pt>
                <c:pt idx="1">
                  <c:v>5.5731795241528479</c:v>
                </c:pt>
                <c:pt idx="2">
                  <c:v>7.227722772277227</c:v>
                </c:pt>
                <c:pt idx="3">
                  <c:v>10.007914523149982</c:v>
                </c:pt>
                <c:pt idx="4">
                  <c:v>15.873440285204993</c:v>
                </c:pt>
                <c:pt idx="5">
                  <c:v>14.812132186509732</c:v>
                </c:pt>
                <c:pt idx="6">
                  <c:v>13.891067538126363</c:v>
                </c:pt>
                <c:pt idx="7">
                  <c:v>15.999032414126756</c:v>
                </c:pt>
                <c:pt idx="8">
                  <c:v>12.665168539325842</c:v>
                </c:pt>
                <c:pt idx="9">
                  <c:v>13.59880537580886</c:v>
                </c:pt>
              </c:numCache>
            </c:numRef>
          </c:val>
        </c:ser>
        <c:dLbls>
          <c:dLblPos val="inEnd"/>
          <c:showLegendKey val="0"/>
          <c:showVal val="1"/>
          <c:showCatName val="0"/>
          <c:showSerName val="0"/>
          <c:showPercent val="0"/>
          <c:showBubbleSize val="0"/>
        </c:dLbls>
        <c:gapWidth val="150"/>
        <c:axId val="119963648"/>
        <c:axId val="119965184"/>
      </c:barChart>
      <c:catAx>
        <c:axId val="1199636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119965184"/>
        <c:crosses val="autoZero"/>
        <c:auto val="1"/>
        <c:lblAlgn val="ctr"/>
        <c:lblOffset val="100"/>
        <c:noMultiLvlLbl val="0"/>
      </c:catAx>
      <c:valAx>
        <c:axId val="11996518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crossAx val="119963648"/>
        <c:crosses val="autoZero"/>
        <c:crossBetween val="between"/>
      </c:valAx>
      <c:spPr>
        <a:ln>
          <a:noFill/>
        </a:ln>
        <a:effectLst/>
      </c:spPr>
    </c:plotArea>
    <c:legend>
      <c:legendPos val="b"/>
      <c:layout>
        <c:manualLayout>
          <c:xMode val="edge"/>
          <c:yMode val="edge"/>
          <c:x val="8.8290419899631975E-2"/>
          <c:y val="0.84709871651482538"/>
          <c:w val="0.86441911246020486"/>
          <c:h val="0.137402417845520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16</xdr:col>
      <xdr:colOff>752475</xdr:colOff>
      <xdr:row>1</xdr:row>
      <xdr:rowOff>142875</xdr:rowOff>
    </xdr:from>
    <xdr:to>
      <xdr:col>26</xdr:col>
      <xdr:colOff>38100</xdr:colOff>
      <xdr:row>25</xdr:row>
      <xdr:rowOff>203406</xdr:rowOff>
    </xdr:to>
    <xdr:grpSp>
      <xdr:nvGrpSpPr>
        <xdr:cNvPr id="5" name="Groupe 4"/>
        <xdr:cNvGrpSpPr/>
      </xdr:nvGrpSpPr>
      <xdr:grpSpPr>
        <a:xfrm>
          <a:off x="11601450" y="295275"/>
          <a:ext cx="7419975" cy="5184981"/>
          <a:chOff x="11601450" y="266700"/>
          <a:chExt cx="7419975" cy="5184981"/>
        </a:xfrm>
      </xdr:grpSpPr>
      <xdr:graphicFrame macro="">
        <xdr:nvGraphicFramePr>
          <xdr:cNvPr id="3" name="Graphique 2"/>
          <xdr:cNvGraphicFramePr>
            <a:graphicFrameLocks/>
          </xdr:cNvGraphicFramePr>
        </xdr:nvGraphicFramePr>
        <xdr:xfrm>
          <a:off x="11601450" y="285750"/>
          <a:ext cx="2857500" cy="516593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a:graphicFrameLocks/>
          </xdr:cNvGraphicFramePr>
        </xdr:nvGraphicFramePr>
        <xdr:xfrm>
          <a:off x="14544675" y="266700"/>
          <a:ext cx="4476750" cy="515283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2</xdr:row>
      <xdr:rowOff>104775</xdr:rowOff>
    </xdr:from>
    <xdr:to>
      <xdr:col>5</xdr:col>
      <xdr:colOff>257175</xdr:colOff>
      <xdr:row>15</xdr:row>
      <xdr:rowOff>171450</xdr:rowOff>
    </xdr:to>
    <xdr:pic>
      <xdr:nvPicPr>
        <xdr:cNvPr id="3" name="Image 2"/>
        <xdr:cNvPicPr>
          <a:picLocks noChangeAspect="1"/>
        </xdr:cNvPicPr>
      </xdr:nvPicPr>
      <xdr:blipFill>
        <a:blip xmlns:r="http://schemas.openxmlformats.org/officeDocument/2006/relationships" r:embed="rId1"/>
        <a:stretch>
          <a:fillRect/>
        </a:stretch>
      </xdr:blipFill>
      <xdr:spPr>
        <a:xfrm>
          <a:off x="295275" y="485775"/>
          <a:ext cx="3819525" cy="2543175"/>
        </a:xfrm>
        <a:prstGeom prst="rect">
          <a:avLst/>
        </a:prstGeom>
      </xdr:spPr>
    </xdr:pic>
    <xdr:clientData/>
  </xdr:twoCellAnchor>
  <xdr:twoCellAnchor editAs="oneCell">
    <xdr:from>
      <xdr:col>5</xdr:col>
      <xdr:colOff>276225</xdr:colOff>
      <xdr:row>2</xdr:row>
      <xdr:rowOff>104775</xdr:rowOff>
    </xdr:from>
    <xdr:to>
      <xdr:col>10</xdr:col>
      <xdr:colOff>200025</xdr:colOff>
      <xdr:row>15</xdr:row>
      <xdr:rowOff>171450</xdr:rowOff>
    </xdr:to>
    <xdr:pic>
      <xdr:nvPicPr>
        <xdr:cNvPr id="4" name="Image 3"/>
        <xdr:cNvPicPr>
          <a:picLocks noChangeAspect="1"/>
        </xdr:cNvPicPr>
      </xdr:nvPicPr>
      <xdr:blipFill>
        <a:blip xmlns:r="http://schemas.openxmlformats.org/officeDocument/2006/relationships" r:embed="rId2"/>
        <a:stretch>
          <a:fillRect/>
        </a:stretch>
      </xdr:blipFill>
      <xdr:spPr>
        <a:xfrm>
          <a:off x="4133850" y="485775"/>
          <a:ext cx="3781425" cy="2543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222885</xdr:colOff>
      <xdr:row>19</xdr:row>
      <xdr:rowOff>97155</xdr:rowOff>
    </xdr:from>
    <xdr:to>
      <xdr:col>6</xdr:col>
      <xdr:colOff>390525</xdr:colOff>
      <xdr:row>35</xdr:row>
      <xdr:rowOff>22860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N\BSN-2012-2013\BSN_2013_w\pel_ass_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9" zoomScaleNormal="100" workbookViewId="0">
      <selection activeCell="A16" sqref="A16:H16"/>
    </sheetView>
  </sheetViews>
  <sheetFormatPr baseColWidth="10" defaultColWidth="11.5703125" defaultRowHeight="12" x14ac:dyDescent="0.2"/>
  <cols>
    <col min="1" max="1" width="16.140625" style="2" customWidth="1"/>
    <col min="2" max="2" width="44.140625" style="2" customWidth="1"/>
    <col min="3" max="3" width="10.28515625" style="2" bestFit="1" customWidth="1"/>
    <col min="4" max="4" width="9.5703125" style="2" bestFit="1" customWidth="1"/>
    <col min="5" max="5" width="10.5703125" style="2" bestFit="1" customWidth="1"/>
    <col min="6" max="6" width="9.5703125" style="2" bestFit="1" customWidth="1"/>
    <col min="7" max="7" width="10.28515625" style="2" bestFit="1" customWidth="1"/>
    <col min="8" max="8" width="9.5703125" style="2" bestFit="1" customWidth="1"/>
    <col min="9" max="9" width="9.42578125" style="2" customWidth="1"/>
    <col min="10" max="10" width="12.7109375" style="64" customWidth="1"/>
    <col min="11" max="16384" width="11.5703125" style="2"/>
  </cols>
  <sheetData>
    <row r="1" spans="1:11" ht="12.75" thickBot="1" x14ac:dyDescent="0.25">
      <c r="A1" s="1" t="s">
        <v>39</v>
      </c>
    </row>
    <row r="2" spans="1:11" ht="15.75" customHeight="1" thickTop="1" x14ac:dyDescent="0.2">
      <c r="A2" s="196"/>
      <c r="B2" s="197"/>
      <c r="C2" s="202" t="s">
        <v>45</v>
      </c>
      <c r="D2" s="203"/>
      <c r="E2" s="202" t="s">
        <v>23</v>
      </c>
      <c r="F2" s="203"/>
      <c r="G2" s="201" t="s">
        <v>68</v>
      </c>
      <c r="H2" s="201"/>
    </row>
    <row r="3" spans="1:11" ht="38.25" customHeight="1" x14ac:dyDescent="0.2">
      <c r="A3" s="198"/>
      <c r="B3" s="199"/>
      <c r="C3" s="38" t="s">
        <v>40</v>
      </c>
      <c r="D3" s="16" t="s">
        <v>22</v>
      </c>
      <c r="E3" s="49" t="s">
        <v>40</v>
      </c>
      <c r="F3" s="16" t="s">
        <v>22</v>
      </c>
      <c r="G3" s="38" t="s">
        <v>40</v>
      </c>
      <c r="H3" s="16" t="s">
        <v>22</v>
      </c>
      <c r="J3" s="65"/>
    </row>
    <row r="4" spans="1:11" x14ac:dyDescent="0.2">
      <c r="A4" s="5" t="s">
        <v>15</v>
      </c>
      <c r="B4" s="6"/>
      <c r="C4" s="117">
        <v>864962</v>
      </c>
      <c r="D4" s="118">
        <v>69.5</v>
      </c>
      <c r="E4" s="117">
        <v>868277</v>
      </c>
      <c r="F4" s="118">
        <v>70.3</v>
      </c>
      <c r="G4" s="119">
        <v>885931</v>
      </c>
      <c r="H4" s="118">
        <v>71</v>
      </c>
      <c r="I4" s="7"/>
      <c r="J4" s="65"/>
      <c r="K4" s="7"/>
    </row>
    <row r="5" spans="1:11" ht="15" customHeight="1" x14ac:dyDescent="0.2">
      <c r="A5" s="3"/>
      <c r="B5" s="8" t="s">
        <v>30</v>
      </c>
      <c r="C5" s="120">
        <v>821894</v>
      </c>
      <c r="D5" s="121">
        <v>69.8</v>
      </c>
      <c r="E5" s="120">
        <v>813316</v>
      </c>
      <c r="F5" s="121">
        <v>70.900000000000006</v>
      </c>
      <c r="G5" s="122">
        <v>822666</v>
      </c>
      <c r="H5" s="121">
        <v>71.900000000000006</v>
      </c>
      <c r="I5" s="7"/>
      <c r="J5" s="65"/>
      <c r="K5" s="7"/>
    </row>
    <row r="6" spans="1:11" x14ac:dyDescent="0.2">
      <c r="A6" s="10"/>
      <c r="B6" s="11" t="s">
        <v>11</v>
      </c>
      <c r="C6" s="123">
        <v>43068</v>
      </c>
      <c r="D6" s="124">
        <v>63.6</v>
      </c>
      <c r="E6" s="123">
        <v>54961</v>
      </c>
      <c r="F6" s="124">
        <v>61.9</v>
      </c>
      <c r="G6" s="125">
        <v>63265</v>
      </c>
      <c r="H6" s="124">
        <v>60.3</v>
      </c>
      <c r="I6" s="7"/>
      <c r="J6" s="65"/>
    </row>
    <row r="7" spans="1:11" x14ac:dyDescent="0.2">
      <c r="A7" s="12" t="s">
        <v>70</v>
      </c>
      <c r="B7" s="13"/>
      <c r="C7" s="126">
        <v>191662</v>
      </c>
      <c r="D7" s="127">
        <v>72.400000000000006</v>
      </c>
      <c r="E7" s="126">
        <v>199196</v>
      </c>
      <c r="F7" s="127">
        <v>73.3</v>
      </c>
      <c r="G7" s="179">
        <v>267691</v>
      </c>
      <c r="H7" s="127">
        <v>78.400000000000006</v>
      </c>
      <c r="I7" s="7"/>
      <c r="J7" s="65"/>
    </row>
    <row r="8" spans="1:11" ht="15" customHeight="1" x14ac:dyDescent="0.2">
      <c r="A8" s="3"/>
      <c r="B8" s="8" t="s">
        <v>12</v>
      </c>
      <c r="C8" s="120">
        <v>103363</v>
      </c>
      <c r="D8" s="121">
        <v>75.099999999999994</v>
      </c>
      <c r="E8" s="120">
        <v>102803</v>
      </c>
      <c r="F8" s="121">
        <v>75.400000000000006</v>
      </c>
      <c r="G8" s="9">
        <v>101392</v>
      </c>
      <c r="H8" s="121">
        <v>76.099999999999994</v>
      </c>
      <c r="I8" s="7"/>
      <c r="J8" s="65"/>
    </row>
    <row r="9" spans="1:11" ht="13.5" x14ac:dyDescent="0.2">
      <c r="A9" s="3"/>
      <c r="B9" s="4" t="s">
        <v>96</v>
      </c>
      <c r="C9" s="120">
        <v>88299</v>
      </c>
      <c r="D9" s="121">
        <v>69.3</v>
      </c>
      <c r="E9" s="120">
        <v>96393</v>
      </c>
      <c r="F9" s="121">
        <v>71.099999999999994</v>
      </c>
      <c r="G9" s="9">
        <v>166299</v>
      </c>
      <c r="H9" s="121">
        <v>79.8</v>
      </c>
      <c r="I9" s="7"/>
      <c r="J9" s="65"/>
    </row>
    <row r="10" spans="1:11" ht="30.75" customHeight="1" x14ac:dyDescent="0.2">
      <c r="A10" s="204" t="s">
        <v>69</v>
      </c>
      <c r="B10" s="205"/>
      <c r="C10" s="143">
        <v>1056624</v>
      </c>
      <c r="D10" s="144">
        <v>70</v>
      </c>
      <c r="E10" s="143">
        <v>1067473</v>
      </c>
      <c r="F10" s="144">
        <v>70.900000000000006</v>
      </c>
      <c r="G10" s="180">
        <v>1153622</v>
      </c>
      <c r="H10" s="144">
        <v>72.7</v>
      </c>
      <c r="I10" s="7"/>
      <c r="J10" s="65"/>
    </row>
    <row r="11" spans="1:11" ht="25.5" x14ac:dyDescent="0.2">
      <c r="A11" s="128"/>
      <c r="B11" s="129" t="s">
        <v>97</v>
      </c>
      <c r="C11" s="134">
        <v>5324</v>
      </c>
      <c r="D11" s="130">
        <v>79.7</v>
      </c>
      <c r="E11" s="134">
        <v>4397</v>
      </c>
      <c r="F11" s="39">
        <v>78.900000000000006</v>
      </c>
      <c r="G11" s="9">
        <v>5596</v>
      </c>
      <c r="H11" s="39">
        <v>77.3</v>
      </c>
      <c r="I11" s="7"/>
      <c r="J11" s="65"/>
    </row>
    <row r="12" spans="1:11" ht="15" customHeight="1" x14ac:dyDescent="0.2">
      <c r="A12" s="86"/>
      <c r="B12" s="51" t="s">
        <v>98</v>
      </c>
      <c r="C12" s="39"/>
      <c r="D12" s="130"/>
      <c r="E12" s="132">
        <v>1209</v>
      </c>
      <c r="F12" s="39">
        <v>66</v>
      </c>
      <c r="G12" s="9">
        <v>556</v>
      </c>
      <c r="H12" s="39">
        <v>69.099999999999994</v>
      </c>
      <c r="I12" s="7"/>
      <c r="J12" s="65"/>
    </row>
    <row r="13" spans="1:11" ht="15" customHeight="1" x14ac:dyDescent="0.2">
      <c r="A13" s="86" t="s">
        <v>99</v>
      </c>
      <c r="B13" s="51"/>
      <c r="C13" s="39"/>
      <c r="D13" s="130"/>
      <c r="E13" s="132">
        <v>2987</v>
      </c>
      <c r="F13" s="39">
        <v>60.6</v>
      </c>
      <c r="G13" s="9">
        <v>3071</v>
      </c>
      <c r="H13" s="39">
        <v>61</v>
      </c>
      <c r="I13" s="7"/>
      <c r="J13" s="65"/>
    </row>
    <row r="14" spans="1:11" ht="15" customHeight="1" x14ac:dyDescent="0.2">
      <c r="A14" s="86" t="s">
        <v>100</v>
      </c>
      <c r="B14" s="51"/>
      <c r="C14" s="131">
        <v>13600</v>
      </c>
      <c r="D14" s="130">
        <v>66.8</v>
      </c>
      <c r="E14" s="132">
        <v>12572</v>
      </c>
      <c r="F14" s="39">
        <v>70.8</v>
      </c>
      <c r="G14" s="9">
        <v>11227</v>
      </c>
      <c r="H14" s="39">
        <v>72.900000000000006</v>
      </c>
      <c r="I14" s="7"/>
      <c r="J14" s="2"/>
      <c r="K14" s="15"/>
    </row>
    <row r="15" spans="1:11" x14ac:dyDescent="0.2">
      <c r="A15" s="90" t="s">
        <v>71</v>
      </c>
      <c r="B15" s="91"/>
      <c r="C15" s="133">
        <f>C10+C11+C14</f>
        <v>1075548</v>
      </c>
      <c r="D15" s="92">
        <v>70</v>
      </c>
      <c r="E15" s="93">
        <f>E10+E11+E12+E13+E14</f>
        <v>1088638</v>
      </c>
      <c r="F15" s="92">
        <v>70.900000000000006</v>
      </c>
      <c r="G15" s="93">
        <f>G10+G11+G12+G13+G14</f>
        <v>1174072</v>
      </c>
      <c r="H15" s="92">
        <v>72.7</v>
      </c>
      <c r="I15" s="7"/>
      <c r="J15" s="65"/>
    </row>
    <row r="16" spans="1:11" x14ac:dyDescent="0.2">
      <c r="A16" s="244" t="s">
        <v>118</v>
      </c>
      <c r="B16" s="244"/>
      <c r="C16" s="244"/>
      <c r="D16" s="244"/>
      <c r="E16" s="244"/>
      <c r="F16" s="244"/>
      <c r="G16" s="244"/>
      <c r="H16" s="244"/>
    </row>
    <row r="17" spans="1:12" ht="24" customHeight="1" x14ac:dyDescent="0.2">
      <c r="A17" s="194" t="s">
        <v>107</v>
      </c>
      <c r="B17" s="194"/>
      <c r="C17" s="194"/>
      <c r="D17" s="194"/>
      <c r="E17" s="194"/>
      <c r="F17" s="194"/>
      <c r="G17" s="194"/>
      <c r="H17" s="194"/>
    </row>
    <row r="18" spans="1:12" ht="38.25" customHeight="1" x14ac:dyDescent="0.2">
      <c r="A18" s="194" t="s">
        <v>108</v>
      </c>
      <c r="B18" s="194"/>
      <c r="C18" s="194"/>
      <c r="D18" s="194"/>
      <c r="E18" s="194"/>
      <c r="F18" s="194"/>
      <c r="G18" s="194"/>
      <c r="H18" s="194"/>
    </row>
    <row r="19" spans="1:12" x14ac:dyDescent="0.2">
      <c r="A19" s="195" t="s">
        <v>109</v>
      </c>
      <c r="B19" s="195"/>
      <c r="C19" s="195"/>
      <c r="D19" s="195"/>
      <c r="E19" s="195"/>
      <c r="F19" s="195"/>
      <c r="G19" s="195"/>
      <c r="H19" s="195"/>
    </row>
    <row r="20" spans="1:12" ht="15" x14ac:dyDescent="0.2">
      <c r="A20" s="88" t="s">
        <v>110</v>
      </c>
      <c r="B20" s="89"/>
      <c r="C20" s="89"/>
      <c r="D20" s="89"/>
      <c r="E20" s="89"/>
      <c r="F20" s="89"/>
      <c r="G20" s="89"/>
      <c r="H20" s="89"/>
      <c r="K20" s="87"/>
      <c r="L20" s="87"/>
    </row>
    <row r="21" spans="1:12" ht="15" x14ac:dyDescent="0.2">
      <c r="A21" s="88" t="s">
        <v>111</v>
      </c>
      <c r="B21" s="89"/>
      <c r="C21" s="89"/>
      <c r="D21" s="89"/>
      <c r="E21" s="89"/>
      <c r="F21" s="89"/>
      <c r="G21" s="89"/>
      <c r="H21" s="89"/>
      <c r="K21" s="87"/>
      <c r="L21" s="87"/>
    </row>
    <row r="22" spans="1:12" ht="15" x14ac:dyDescent="0.2">
      <c r="A22" s="2" t="s">
        <v>66</v>
      </c>
      <c r="B22" s="89"/>
      <c r="C22" s="89"/>
      <c r="D22" s="89"/>
      <c r="E22" s="89"/>
      <c r="F22" s="89"/>
      <c r="G22" s="89"/>
      <c r="H22" s="89"/>
      <c r="K22" s="87"/>
      <c r="L22" s="87"/>
    </row>
    <row r="23" spans="1:12" ht="24" customHeight="1" x14ac:dyDescent="0.2">
      <c r="A23" s="195" t="s">
        <v>67</v>
      </c>
      <c r="B23" s="200"/>
      <c r="C23" s="200"/>
      <c r="D23" s="200"/>
      <c r="E23" s="200"/>
      <c r="F23" s="200"/>
      <c r="G23" s="200"/>
      <c r="H23" s="200"/>
      <c r="K23" s="15"/>
      <c r="L23" s="15"/>
    </row>
    <row r="24" spans="1:12" ht="24" customHeight="1" x14ac:dyDescent="0.2">
      <c r="A24" s="200"/>
      <c r="B24" s="200"/>
      <c r="C24" s="200"/>
      <c r="D24" s="200"/>
      <c r="E24" s="200"/>
      <c r="F24" s="200"/>
      <c r="G24" s="200"/>
      <c r="H24" s="200"/>
    </row>
    <row r="25" spans="1:12" ht="14.25" customHeight="1" x14ac:dyDescent="0.2">
      <c r="A25" s="200"/>
      <c r="B25" s="200"/>
      <c r="C25" s="200"/>
      <c r="D25" s="200"/>
      <c r="E25" s="200"/>
      <c r="F25" s="200"/>
      <c r="G25" s="200"/>
      <c r="H25" s="200"/>
    </row>
    <row r="26" spans="1:12" x14ac:dyDescent="0.2">
      <c r="A26" s="14" t="s">
        <v>75</v>
      </c>
      <c r="E26" s="15"/>
      <c r="F26" s="15"/>
    </row>
    <row r="27" spans="1:12" x14ac:dyDescent="0.2">
      <c r="A27" s="17" t="s">
        <v>82</v>
      </c>
    </row>
    <row r="28" spans="1:12" ht="12.75" thickBot="1" x14ac:dyDescent="0.25">
      <c r="A28" s="18"/>
      <c r="B28" s="19"/>
      <c r="C28" s="19"/>
      <c r="D28" s="19"/>
      <c r="E28" s="19"/>
      <c r="F28" s="19"/>
      <c r="G28" s="19"/>
      <c r="H28" s="19"/>
    </row>
  </sheetData>
  <mergeCells count="10">
    <mergeCell ref="A16:H16"/>
    <mergeCell ref="A2:B3"/>
    <mergeCell ref="A23:H25"/>
    <mergeCell ref="G2:H2"/>
    <mergeCell ref="A19:H19"/>
    <mergeCell ref="C2:D2"/>
    <mergeCell ref="E2:F2"/>
    <mergeCell ref="A10:B10"/>
    <mergeCell ref="A17:H17"/>
    <mergeCell ref="A18:H18"/>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opLeftCell="A10" zoomScaleNormal="100" workbookViewId="0">
      <selection activeCell="A28" sqref="A28"/>
    </sheetView>
  </sheetViews>
  <sheetFormatPr baseColWidth="10" defaultColWidth="11.5703125" defaultRowHeight="12" x14ac:dyDescent="0.2"/>
  <cols>
    <col min="1" max="1" width="26.5703125" style="100" customWidth="1"/>
    <col min="2" max="2" width="7.85546875" style="100" customWidth="1"/>
    <col min="3" max="3" width="8" style="100" customWidth="1"/>
    <col min="4" max="9" width="7.85546875" style="100" customWidth="1"/>
    <col min="10" max="10" width="7.7109375" style="2" customWidth="1"/>
    <col min="11" max="11" width="7.85546875" style="2" customWidth="1"/>
    <col min="12" max="12" width="9.42578125" style="2" customWidth="1"/>
    <col min="13" max="13" width="17" style="100" customWidth="1"/>
    <col min="14" max="14" width="12.42578125" style="100" customWidth="1"/>
    <col min="15" max="15" width="10" style="100" customWidth="1"/>
    <col min="16" max="16" width="8.7109375" style="2" customWidth="1"/>
    <col min="17" max="19" width="11.5703125" style="2"/>
    <col min="20" max="20" width="9.28515625" style="2" customWidth="1"/>
    <col min="21" max="22" width="11.5703125" style="2"/>
    <col min="23" max="23" width="20.140625" style="2" customWidth="1"/>
    <col min="24" max="16384" width="11.5703125" style="2"/>
  </cols>
  <sheetData>
    <row r="1" spans="1:18" x14ac:dyDescent="0.2">
      <c r="R1" s="1" t="s">
        <v>62</v>
      </c>
    </row>
    <row r="2" spans="1:18" ht="15" customHeight="1" x14ac:dyDescent="0.2">
      <c r="A2" s="101"/>
      <c r="B2" s="208" t="s">
        <v>45</v>
      </c>
      <c r="C2" s="208" t="s">
        <v>46</v>
      </c>
      <c r="D2" s="208" t="s">
        <v>0</v>
      </c>
      <c r="E2" s="208" t="s">
        <v>47</v>
      </c>
      <c r="F2" s="208" t="s">
        <v>48</v>
      </c>
      <c r="G2" s="208" t="s">
        <v>23</v>
      </c>
      <c r="H2" s="208" t="s">
        <v>14</v>
      </c>
      <c r="I2" s="208" t="s">
        <v>44</v>
      </c>
      <c r="J2" s="208" t="s">
        <v>72</v>
      </c>
      <c r="K2" s="208" t="s">
        <v>68</v>
      </c>
      <c r="L2" s="135"/>
      <c r="M2" s="141"/>
      <c r="N2" s="210" t="s">
        <v>42</v>
      </c>
      <c r="O2" s="211" t="s">
        <v>43</v>
      </c>
    </row>
    <row r="3" spans="1:18" ht="87.6" customHeight="1" x14ac:dyDescent="0.2">
      <c r="A3" s="102"/>
      <c r="B3" s="209"/>
      <c r="C3" s="209"/>
      <c r="D3" s="209"/>
      <c r="E3" s="209"/>
      <c r="F3" s="209"/>
      <c r="G3" s="209"/>
      <c r="H3" s="209"/>
      <c r="I3" s="209"/>
      <c r="J3" s="209"/>
      <c r="K3" s="209"/>
      <c r="L3" s="135"/>
      <c r="M3" s="142"/>
      <c r="N3" s="210"/>
      <c r="O3" s="211"/>
    </row>
    <row r="4" spans="1:18" ht="12.75" customHeight="1" x14ac:dyDescent="0.2">
      <c r="A4" s="103" t="s">
        <v>61</v>
      </c>
      <c r="B4" s="145">
        <v>17823</v>
      </c>
      <c r="C4" s="146">
        <v>20801</v>
      </c>
      <c r="D4" s="146">
        <v>25845</v>
      </c>
      <c r="E4" s="146">
        <v>27914</v>
      </c>
      <c r="F4" s="146">
        <v>25553</v>
      </c>
      <c r="G4" s="146">
        <v>26296</v>
      </c>
      <c r="H4" s="146">
        <v>36929</v>
      </c>
      <c r="I4" s="146">
        <v>50115</v>
      </c>
      <c r="J4" s="146">
        <v>68720</v>
      </c>
      <c r="K4" s="147">
        <v>91872</v>
      </c>
      <c r="L4" s="112"/>
      <c r="M4" s="103" t="s">
        <v>61</v>
      </c>
      <c r="N4" s="114">
        <f>((J4/B4)^(1/8)-1)*100</f>
        <v>18.375763454464391</v>
      </c>
      <c r="O4" s="115">
        <f>(K4-J4)/J4*100</f>
        <v>33.69033760186263</v>
      </c>
    </row>
    <row r="5" spans="1:18" ht="12.75" customHeight="1" x14ac:dyDescent="0.2">
      <c r="A5" s="104" t="s">
        <v>60</v>
      </c>
      <c r="B5" s="145">
        <v>62492</v>
      </c>
      <c r="C5" s="146">
        <v>61032</v>
      </c>
      <c r="D5" s="146">
        <v>63153</v>
      </c>
      <c r="E5" s="146">
        <v>62160</v>
      </c>
      <c r="F5" s="146">
        <v>61883</v>
      </c>
      <c r="G5" s="146">
        <v>60153</v>
      </c>
      <c r="H5" s="146">
        <v>61794</v>
      </c>
      <c r="I5" s="146">
        <v>62569</v>
      </c>
      <c r="J5" s="148">
        <v>62697</v>
      </c>
      <c r="K5" s="147">
        <v>62797</v>
      </c>
      <c r="L5" s="139"/>
      <c r="M5" s="104" t="s">
        <v>60</v>
      </c>
      <c r="N5" s="114">
        <f t="shared" ref="N5:N23" si="0">((J5/B5)^(1/8)-1)*100</f>
        <v>4.0946518981477276E-2</v>
      </c>
      <c r="O5" s="115">
        <f t="shared" ref="O5:O23" si="1">(K5-J5)/J5*100</f>
        <v>0.15949726462191174</v>
      </c>
    </row>
    <row r="6" spans="1:18" ht="15.75" customHeight="1" x14ac:dyDescent="0.2">
      <c r="A6" s="105" t="s">
        <v>1</v>
      </c>
      <c r="B6" s="106">
        <v>88299</v>
      </c>
      <c r="C6" s="106">
        <v>90719</v>
      </c>
      <c r="D6" s="106">
        <v>98263</v>
      </c>
      <c r="E6" s="106">
        <v>100066</v>
      </c>
      <c r="F6" s="106">
        <v>97541</v>
      </c>
      <c r="G6" s="106">
        <v>96393</v>
      </c>
      <c r="H6" s="106">
        <v>109040</v>
      </c>
      <c r="I6" s="106">
        <v>123760</v>
      </c>
      <c r="J6" s="136">
        <v>142948</v>
      </c>
      <c r="K6" s="106">
        <v>166299</v>
      </c>
      <c r="L6" s="140"/>
      <c r="M6" s="105" t="s">
        <v>1</v>
      </c>
      <c r="N6" s="114">
        <f t="shared" si="0"/>
        <v>6.2069133497085982</v>
      </c>
      <c r="O6" s="115">
        <f t="shared" si="1"/>
        <v>16.335310742367852</v>
      </c>
      <c r="P6" s="15"/>
    </row>
    <row r="7" spans="1:18" x14ac:dyDescent="0.2">
      <c r="A7" s="105" t="s">
        <v>2</v>
      </c>
      <c r="B7" s="107">
        <v>31663</v>
      </c>
      <c r="C7" s="107">
        <v>31048</v>
      </c>
      <c r="D7" s="107">
        <v>30376</v>
      </c>
      <c r="E7" s="107">
        <v>30322</v>
      </c>
      <c r="F7" s="107">
        <v>30204</v>
      </c>
      <c r="G7" s="107">
        <v>29977</v>
      </c>
      <c r="H7" s="107">
        <v>29634</v>
      </c>
      <c r="I7" s="107">
        <v>29152</v>
      </c>
      <c r="J7" s="137">
        <v>28658</v>
      </c>
      <c r="K7" s="107">
        <v>27903</v>
      </c>
      <c r="L7" s="140"/>
      <c r="M7" s="105" t="s">
        <v>2</v>
      </c>
      <c r="N7" s="114">
        <f t="shared" si="0"/>
        <v>-1.2387160915483864</v>
      </c>
      <c r="O7" s="115">
        <f t="shared" si="1"/>
        <v>-2.6345174122409101</v>
      </c>
      <c r="P7" s="15"/>
    </row>
    <row r="8" spans="1:18" x14ac:dyDescent="0.2">
      <c r="A8" s="105" t="s">
        <v>3</v>
      </c>
      <c r="B8" s="107">
        <v>25462</v>
      </c>
      <c r="C8" s="107">
        <v>25328</v>
      </c>
      <c r="D8" s="107">
        <v>17927</v>
      </c>
      <c r="E8" s="107">
        <v>18006</v>
      </c>
      <c r="F8" s="107">
        <v>18063</v>
      </c>
      <c r="G8" s="107">
        <v>18181</v>
      </c>
      <c r="H8" s="107">
        <v>18395</v>
      </c>
      <c r="I8" s="107">
        <v>18636</v>
      </c>
      <c r="J8" s="137">
        <v>18684</v>
      </c>
      <c r="K8" s="107">
        <v>15913</v>
      </c>
      <c r="L8" s="140"/>
      <c r="M8" s="105" t="s">
        <v>3</v>
      </c>
      <c r="N8" s="114">
        <f t="shared" si="0"/>
        <v>-3.7951054054917721</v>
      </c>
      <c r="O8" s="115">
        <f t="shared" si="1"/>
        <v>-14.830871333761507</v>
      </c>
      <c r="P8" s="15"/>
    </row>
    <row r="9" spans="1:18" x14ac:dyDescent="0.2">
      <c r="A9" s="105" t="s">
        <v>4</v>
      </c>
      <c r="B9" s="107">
        <v>46238</v>
      </c>
      <c r="C9" s="107">
        <v>46150</v>
      </c>
      <c r="D9" s="107">
        <v>53818</v>
      </c>
      <c r="E9" s="107">
        <v>54109</v>
      </c>
      <c r="F9" s="107">
        <v>54561</v>
      </c>
      <c r="G9" s="107">
        <v>54645</v>
      </c>
      <c r="H9" s="107">
        <v>55152</v>
      </c>
      <c r="I9" s="107">
        <v>55508</v>
      </c>
      <c r="J9" s="137">
        <v>55342</v>
      </c>
      <c r="K9" s="107">
        <v>57576</v>
      </c>
      <c r="L9" s="140"/>
      <c r="M9" s="105" t="s">
        <v>4</v>
      </c>
      <c r="N9" s="114">
        <f t="shared" si="0"/>
        <v>2.2720535057962676</v>
      </c>
      <c r="O9" s="115">
        <f t="shared" si="1"/>
        <v>4.0367171406888076</v>
      </c>
      <c r="P9" s="15"/>
    </row>
    <row r="10" spans="1:18" ht="22.5" x14ac:dyDescent="0.2">
      <c r="A10" s="108" t="s">
        <v>41</v>
      </c>
      <c r="B10" s="107">
        <v>191662</v>
      </c>
      <c r="C10" s="107">
        <v>193245</v>
      </c>
      <c r="D10" s="107">
        <v>200384</v>
      </c>
      <c r="E10" s="107">
        <v>202503</v>
      </c>
      <c r="F10" s="107">
        <v>200369</v>
      </c>
      <c r="G10" s="107">
        <v>199196</v>
      </c>
      <c r="H10" s="107">
        <v>212221</v>
      </c>
      <c r="I10" s="107">
        <v>227056</v>
      </c>
      <c r="J10" s="137">
        <v>245632</v>
      </c>
      <c r="K10" s="107">
        <v>267691</v>
      </c>
      <c r="L10" s="140"/>
      <c r="M10" s="108" t="s">
        <v>5</v>
      </c>
      <c r="N10" s="114">
        <f t="shared" si="0"/>
        <v>3.1498536393450127</v>
      </c>
      <c r="O10" s="115">
        <f t="shared" si="1"/>
        <v>8.9805074257425748</v>
      </c>
      <c r="P10" s="15"/>
    </row>
    <row r="11" spans="1:18" x14ac:dyDescent="0.2">
      <c r="A11" s="109"/>
      <c r="B11" s="110">
        <f>B10-B4-B5</f>
        <v>111347</v>
      </c>
      <c r="C11" s="110">
        <f t="shared" ref="C11:J11" si="2">C10-C4-C5</f>
        <v>111412</v>
      </c>
      <c r="D11" s="110">
        <f t="shared" si="2"/>
        <v>111386</v>
      </c>
      <c r="E11" s="110">
        <f t="shared" si="2"/>
        <v>112429</v>
      </c>
      <c r="F11" s="110">
        <f t="shared" si="2"/>
        <v>112933</v>
      </c>
      <c r="G11" s="110">
        <f t="shared" si="2"/>
        <v>112747</v>
      </c>
      <c r="H11" s="110">
        <f t="shared" si="2"/>
        <v>113498</v>
      </c>
      <c r="I11" s="110">
        <f t="shared" si="2"/>
        <v>114372</v>
      </c>
      <c r="J11" s="110">
        <f t="shared" si="2"/>
        <v>114215</v>
      </c>
      <c r="K11" s="110">
        <f>K10-(K4+K5)</f>
        <v>113022</v>
      </c>
      <c r="L11" s="140"/>
      <c r="M11" s="109"/>
      <c r="N11" s="114"/>
      <c r="O11" s="115"/>
      <c r="P11" s="15"/>
    </row>
    <row r="12" spans="1:18" x14ac:dyDescent="0.2">
      <c r="A12" s="105" t="s">
        <v>6</v>
      </c>
      <c r="B12" s="106">
        <v>20606</v>
      </c>
      <c r="C12" s="106">
        <v>21500</v>
      </c>
      <c r="D12" s="106">
        <v>22231</v>
      </c>
      <c r="E12" s="106">
        <v>24303</v>
      </c>
      <c r="F12" s="106">
        <v>23584</v>
      </c>
      <c r="G12" s="106">
        <v>23713</v>
      </c>
      <c r="H12" s="106">
        <v>24781</v>
      </c>
      <c r="I12" s="106">
        <v>25687</v>
      </c>
      <c r="J12" s="136">
        <v>25437</v>
      </c>
      <c r="K12" s="106">
        <v>25129</v>
      </c>
      <c r="L12" s="140"/>
      <c r="M12" s="105" t="s">
        <v>6</v>
      </c>
      <c r="N12" s="114">
        <f t="shared" si="0"/>
        <v>2.6677452489096698</v>
      </c>
      <c r="O12" s="115">
        <f t="shared" si="1"/>
        <v>-1.2108346109997248</v>
      </c>
      <c r="P12" s="15"/>
    </row>
    <row r="13" spans="1:18" x14ac:dyDescent="0.2">
      <c r="A13" s="109" t="s">
        <v>7</v>
      </c>
      <c r="B13" s="106">
        <v>119672</v>
      </c>
      <c r="C13" s="106">
        <v>117652</v>
      </c>
      <c r="D13" s="106">
        <v>116223</v>
      </c>
      <c r="E13" s="106">
        <v>115329</v>
      </c>
      <c r="F13" s="106">
        <v>116236</v>
      </c>
      <c r="G13" s="106">
        <v>116314</v>
      </c>
      <c r="H13" s="106">
        <v>116270</v>
      </c>
      <c r="I13" s="106">
        <v>116421</v>
      </c>
      <c r="J13" s="136">
        <v>116066</v>
      </c>
      <c r="K13" s="106">
        <v>115893</v>
      </c>
      <c r="L13" s="140"/>
      <c r="M13" s="109" t="s">
        <v>7</v>
      </c>
      <c r="N13" s="114">
        <f t="shared" si="0"/>
        <v>-0.38171551017276428</v>
      </c>
      <c r="O13" s="115">
        <f t="shared" si="1"/>
        <v>-0.14905312494615133</v>
      </c>
      <c r="P13" s="15"/>
    </row>
    <row r="14" spans="1:18" x14ac:dyDescent="0.2">
      <c r="A14" s="105" t="s">
        <v>8</v>
      </c>
      <c r="B14" s="106">
        <v>140278</v>
      </c>
      <c r="C14" s="106">
        <v>139152</v>
      </c>
      <c r="D14" s="106">
        <v>138454</v>
      </c>
      <c r="E14" s="106">
        <v>139632</v>
      </c>
      <c r="F14" s="106">
        <v>139820</v>
      </c>
      <c r="G14" s="106">
        <v>140027</v>
      </c>
      <c r="H14" s="106">
        <v>141051</v>
      </c>
      <c r="I14" s="106">
        <v>142108</v>
      </c>
      <c r="J14" s="136">
        <v>141503</v>
      </c>
      <c r="K14" s="106">
        <v>141022</v>
      </c>
      <c r="L14" s="140"/>
      <c r="M14" s="166" t="s">
        <v>8</v>
      </c>
      <c r="N14" s="114">
        <f t="shared" si="0"/>
        <v>0.10874346164257975</v>
      </c>
      <c r="O14" s="115">
        <f t="shared" si="1"/>
        <v>-0.33992212179247083</v>
      </c>
      <c r="P14" s="15"/>
    </row>
    <row r="15" spans="1:18" x14ac:dyDescent="0.2">
      <c r="A15" s="109"/>
      <c r="B15" s="110"/>
      <c r="C15" s="110"/>
      <c r="D15" s="110"/>
      <c r="E15" s="110"/>
      <c r="F15" s="110"/>
      <c r="G15" s="110"/>
      <c r="H15" s="110"/>
      <c r="I15" s="110"/>
      <c r="J15" s="138"/>
      <c r="K15" s="110"/>
      <c r="L15" s="140"/>
      <c r="M15" s="109"/>
      <c r="N15" s="114"/>
      <c r="O15" s="115"/>
      <c r="P15" s="15"/>
    </row>
    <row r="16" spans="1:18" x14ac:dyDescent="0.2">
      <c r="A16" s="105" t="s">
        <v>6</v>
      </c>
      <c r="B16" s="106">
        <v>22462</v>
      </c>
      <c r="C16" s="106">
        <v>29137</v>
      </c>
      <c r="D16" s="106">
        <v>28856</v>
      </c>
      <c r="E16" s="106">
        <v>44125</v>
      </c>
      <c r="F16" s="106">
        <v>31785</v>
      </c>
      <c r="G16" s="106">
        <v>31248</v>
      </c>
      <c r="H16" s="106">
        <v>34671</v>
      </c>
      <c r="I16" s="106">
        <v>39185</v>
      </c>
      <c r="J16" s="106">
        <v>40202</v>
      </c>
      <c r="K16" s="106">
        <v>38136</v>
      </c>
      <c r="L16" s="140"/>
      <c r="M16" s="105" t="s">
        <v>6</v>
      </c>
      <c r="N16" s="114">
        <f>((J16/B16)^(1/8)-1)*100</f>
        <v>7.5473972581092008</v>
      </c>
      <c r="O16" s="115">
        <f>(K16-J16)/J16*100</f>
        <v>-5.1390478085667377</v>
      </c>
      <c r="P16" s="15"/>
    </row>
    <row r="17" spans="1:26" x14ac:dyDescent="0.2">
      <c r="A17" s="109" t="s">
        <v>7</v>
      </c>
      <c r="B17" s="106">
        <v>702222</v>
      </c>
      <c r="C17" s="106">
        <v>686294</v>
      </c>
      <c r="D17" s="106">
        <v>679983</v>
      </c>
      <c r="E17" s="106">
        <v>679249</v>
      </c>
      <c r="F17" s="106">
        <v>692017</v>
      </c>
      <c r="G17" s="106">
        <v>697002</v>
      </c>
      <c r="H17" s="106">
        <v>702314</v>
      </c>
      <c r="I17" s="106">
        <v>705945</v>
      </c>
      <c r="J17" s="106">
        <v>707823</v>
      </c>
      <c r="K17" s="106">
        <v>706773</v>
      </c>
      <c r="L17" s="140"/>
      <c r="M17" s="109" t="s">
        <v>7</v>
      </c>
      <c r="N17" s="114">
        <f t="shared" si="0"/>
        <v>9.9355188218464008E-2</v>
      </c>
      <c r="O17" s="115">
        <f t="shared" si="1"/>
        <v>-0.1483421702883348</v>
      </c>
      <c r="P17" s="15"/>
    </row>
    <row r="18" spans="1:26" x14ac:dyDescent="0.2">
      <c r="A18" s="105" t="s">
        <v>9</v>
      </c>
      <c r="B18" s="106">
        <v>724684</v>
      </c>
      <c r="C18" s="106">
        <v>715431</v>
      </c>
      <c r="D18" s="106">
        <v>708839</v>
      </c>
      <c r="E18" s="106">
        <v>723374</v>
      </c>
      <c r="F18" s="106">
        <v>723802</v>
      </c>
      <c r="G18" s="106">
        <v>728250</v>
      </c>
      <c r="H18" s="106">
        <v>736985</v>
      </c>
      <c r="I18" s="106">
        <v>745130</v>
      </c>
      <c r="J18" s="106">
        <v>748025</v>
      </c>
      <c r="K18" s="106">
        <v>744909</v>
      </c>
      <c r="L18" s="140"/>
      <c r="M18" s="166" t="s">
        <v>9</v>
      </c>
      <c r="N18" s="114">
        <f t="shared" si="0"/>
        <v>0.39704491945342646</v>
      </c>
      <c r="O18" s="115">
        <f t="shared" si="1"/>
        <v>-0.41656361752615217</v>
      </c>
      <c r="P18" s="15"/>
    </row>
    <row r="19" spans="1:26" ht="22.5" x14ac:dyDescent="0.2">
      <c r="A19" s="108" t="s">
        <v>10</v>
      </c>
      <c r="B19" s="106">
        <v>864962</v>
      </c>
      <c r="C19" s="106">
        <v>854583</v>
      </c>
      <c r="D19" s="106">
        <v>847293</v>
      </c>
      <c r="E19" s="106">
        <v>863006</v>
      </c>
      <c r="F19" s="106">
        <v>863622</v>
      </c>
      <c r="G19" s="106">
        <v>868277</v>
      </c>
      <c r="H19" s="106">
        <v>878036</v>
      </c>
      <c r="I19" s="106">
        <v>887238</v>
      </c>
      <c r="J19" s="136">
        <v>889528</v>
      </c>
      <c r="K19" s="106">
        <v>885931</v>
      </c>
      <c r="L19" s="140"/>
      <c r="M19" s="108" t="s">
        <v>10</v>
      </c>
      <c r="N19" s="114">
        <f t="shared" si="0"/>
        <v>0.35068107279359051</v>
      </c>
      <c r="O19" s="115">
        <f t="shared" si="1"/>
        <v>-0.40437175670692777</v>
      </c>
      <c r="P19" s="15"/>
    </row>
    <row r="20" spans="1:26" x14ac:dyDescent="0.2">
      <c r="A20" s="111"/>
      <c r="B20" s="110"/>
      <c r="C20" s="110"/>
      <c r="D20" s="110"/>
      <c r="E20" s="110"/>
      <c r="F20" s="110"/>
      <c r="G20" s="110"/>
      <c r="H20" s="110"/>
      <c r="I20" s="110"/>
      <c r="J20" s="138"/>
      <c r="K20" s="110"/>
      <c r="L20" s="140"/>
      <c r="M20" s="111"/>
      <c r="N20" s="114"/>
      <c r="O20" s="115"/>
      <c r="P20" s="15"/>
    </row>
    <row r="21" spans="1:26" x14ac:dyDescent="0.2">
      <c r="A21" s="105" t="s">
        <v>11</v>
      </c>
      <c r="B21" s="106">
        <v>131367</v>
      </c>
      <c r="C21" s="106">
        <v>141356</v>
      </c>
      <c r="D21" s="106">
        <v>149350</v>
      </c>
      <c r="E21" s="106">
        <v>168494</v>
      </c>
      <c r="F21" s="106">
        <v>152910</v>
      </c>
      <c r="G21" s="106">
        <v>151354</v>
      </c>
      <c r="H21" s="106">
        <v>168492</v>
      </c>
      <c r="I21" s="106">
        <v>188632</v>
      </c>
      <c r="J21" s="136">
        <v>208587</v>
      </c>
      <c r="K21" s="106">
        <v>229564</v>
      </c>
      <c r="L21" s="140"/>
      <c r="M21" s="105" t="s">
        <v>11</v>
      </c>
      <c r="N21" s="114">
        <f t="shared" si="0"/>
        <v>5.9497946906619914</v>
      </c>
      <c r="O21" s="115">
        <f t="shared" si="1"/>
        <v>10.056714943884327</v>
      </c>
      <c r="P21" s="15"/>
    </row>
    <row r="22" spans="1:26" x14ac:dyDescent="0.2">
      <c r="A22" s="105" t="s">
        <v>12</v>
      </c>
      <c r="B22" s="106">
        <v>925257</v>
      </c>
      <c r="C22" s="106">
        <v>906472</v>
      </c>
      <c r="D22" s="106">
        <v>898327</v>
      </c>
      <c r="E22" s="106">
        <v>897015</v>
      </c>
      <c r="F22" s="106">
        <v>911081</v>
      </c>
      <c r="G22" s="106">
        <v>916119</v>
      </c>
      <c r="H22" s="106">
        <v>921765</v>
      </c>
      <c r="I22" s="106">
        <v>925662</v>
      </c>
      <c r="J22" s="136">
        <v>926573</v>
      </c>
      <c r="K22" s="106">
        <v>924058</v>
      </c>
      <c r="L22" s="140"/>
      <c r="M22" s="105" t="s">
        <v>12</v>
      </c>
      <c r="N22" s="114">
        <f t="shared" si="0"/>
        <v>1.7767790917067039E-2</v>
      </c>
      <c r="O22" s="115">
        <f t="shared" si="1"/>
        <v>-0.27143031363961606</v>
      </c>
      <c r="P22" s="15"/>
    </row>
    <row r="23" spans="1:26" ht="23.25" customHeight="1" x14ac:dyDescent="0.2">
      <c r="A23" s="108" t="s">
        <v>13</v>
      </c>
      <c r="B23" s="106">
        <v>1056624</v>
      </c>
      <c r="C23" s="106">
        <v>1047828</v>
      </c>
      <c r="D23" s="106">
        <v>1047677</v>
      </c>
      <c r="E23" s="106">
        <v>1065509</v>
      </c>
      <c r="F23" s="106">
        <v>1063991</v>
      </c>
      <c r="G23" s="106">
        <v>1067473</v>
      </c>
      <c r="H23" s="106">
        <v>1090257</v>
      </c>
      <c r="I23" s="106">
        <v>1114294</v>
      </c>
      <c r="J23" s="136">
        <v>1135160</v>
      </c>
      <c r="K23" s="106">
        <v>1153622</v>
      </c>
      <c r="L23" s="140"/>
      <c r="M23" s="108" t="s">
        <v>13</v>
      </c>
      <c r="N23" s="114">
        <f t="shared" si="0"/>
        <v>0.90021137730154077</v>
      </c>
      <c r="O23" s="115">
        <f t="shared" si="1"/>
        <v>1.6263786602769652</v>
      </c>
      <c r="P23" s="15"/>
    </row>
    <row r="25" spans="1:26" x14ac:dyDescent="0.2">
      <c r="A25" s="100" t="s">
        <v>24</v>
      </c>
      <c r="K25" s="2" t="s">
        <v>119</v>
      </c>
    </row>
    <row r="26" spans="1:26" ht="28.5" customHeight="1" x14ac:dyDescent="0.2">
      <c r="B26" s="176"/>
      <c r="C26" s="176"/>
      <c r="D26" s="176"/>
      <c r="E26" s="176"/>
      <c r="F26" s="176"/>
      <c r="G26" s="176"/>
      <c r="H26" s="176"/>
      <c r="I26" s="176"/>
      <c r="J26" s="176"/>
      <c r="K26" s="176"/>
      <c r="L26" s="51"/>
      <c r="M26" s="177"/>
      <c r="N26" s="178"/>
    </row>
    <row r="27" spans="1:26" ht="27.75" customHeight="1" x14ac:dyDescent="0.2">
      <c r="Q27" s="206" t="s">
        <v>89</v>
      </c>
      <c r="R27" s="206"/>
      <c r="S27" s="206"/>
      <c r="T27" s="206"/>
      <c r="U27" s="206"/>
      <c r="V27" s="206"/>
      <c r="W27" s="206"/>
      <c r="X27" s="206"/>
      <c r="Y27" s="206"/>
      <c r="Z27" s="206"/>
    </row>
    <row r="28" spans="1:26" x14ac:dyDescent="0.2">
      <c r="Q28" s="207" t="s">
        <v>76</v>
      </c>
      <c r="R28" s="207"/>
      <c r="S28" s="207"/>
      <c r="T28" s="207"/>
      <c r="U28" s="207"/>
      <c r="V28" s="207"/>
      <c r="W28" s="207"/>
      <c r="X28" s="207"/>
      <c r="Y28" s="207"/>
      <c r="Z28" s="207"/>
    </row>
    <row r="29" spans="1:26" x14ac:dyDescent="0.2">
      <c r="Q29" s="17" t="s">
        <v>83</v>
      </c>
    </row>
    <row r="30" spans="1:26" s="4" customFormat="1" x14ac:dyDescent="0.2">
      <c r="A30" s="113"/>
      <c r="B30" s="113"/>
      <c r="C30" s="113"/>
      <c r="D30" s="113"/>
      <c r="E30" s="113"/>
      <c r="F30" s="113"/>
      <c r="G30" s="113"/>
      <c r="H30" s="113"/>
      <c r="I30" s="113"/>
      <c r="M30" s="113"/>
      <c r="N30" s="113"/>
      <c r="O30" s="113"/>
    </row>
    <row r="31" spans="1:26" s="4" customFormat="1" x14ac:dyDescent="0.2">
      <c r="A31" s="113"/>
      <c r="B31" s="113"/>
      <c r="C31" s="113"/>
      <c r="D31" s="113"/>
      <c r="E31" s="113"/>
      <c r="F31" s="113"/>
      <c r="G31" s="113"/>
      <c r="H31" s="113"/>
      <c r="I31" s="113"/>
      <c r="M31" s="113"/>
      <c r="N31" s="113"/>
      <c r="O31" s="113"/>
      <c r="Q31" s="4" t="s">
        <v>106</v>
      </c>
    </row>
    <row r="32" spans="1:26" s="4" customFormat="1" x14ac:dyDescent="0.2">
      <c r="A32" s="113"/>
      <c r="B32" s="113"/>
      <c r="C32" s="113"/>
      <c r="D32" s="113"/>
      <c r="E32" s="113"/>
      <c r="F32" s="113"/>
      <c r="G32" s="113"/>
      <c r="H32" s="113"/>
      <c r="I32" s="113"/>
      <c r="M32" s="113"/>
      <c r="N32" s="113"/>
      <c r="O32" s="113"/>
    </row>
    <row r="33" spans="1:15" s="4" customFormat="1" x14ac:dyDescent="0.2">
      <c r="A33" s="113"/>
      <c r="B33" s="113"/>
      <c r="C33" s="212"/>
      <c r="D33" s="212"/>
      <c r="E33" s="212"/>
      <c r="F33" s="212"/>
      <c r="G33" s="212"/>
      <c r="H33" s="212"/>
      <c r="I33" s="212"/>
      <c r="J33" s="212"/>
      <c r="K33" s="212"/>
      <c r="L33" s="212"/>
      <c r="M33" s="113"/>
      <c r="N33" s="113"/>
      <c r="O33" s="113"/>
    </row>
    <row r="34" spans="1:15" s="4" customFormat="1" x14ac:dyDescent="0.2">
      <c r="A34" s="113"/>
      <c r="B34" s="113"/>
      <c r="C34" s="212"/>
      <c r="D34" s="212"/>
      <c r="E34" s="212"/>
      <c r="F34" s="212"/>
      <c r="G34" s="212"/>
      <c r="H34" s="212"/>
      <c r="I34" s="212"/>
      <c r="J34" s="212"/>
      <c r="K34" s="212"/>
      <c r="L34" s="212"/>
      <c r="M34" s="113"/>
      <c r="N34" s="113"/>
      <c r="O34" s="113"/>
    </row>
    <row r="35" spans="1:15" s="4" customFormat="1" x14ac:dyDescent="0.2">
      <c r="A35" s="113"/>
      <c r="B35" s="113"/>
      <c r="C35" s="113"/>
      <c r="D35" s="167"/>
      <c r="E35" s="167"/>
      <c r="F35" s="167"/>
      <c r="G35" s="167"/>
      <c r="H35" s="167"/>
      <c r="I35" s="167"/>
      <c r="J35" s="167"/>
      <c r="K35" s="167"/>
      <c r="L35" s="167"/>
      <c r="M35" s="113"/>
      <c r="N35" s="113"/>
      <c r="O35" s="113"/>
    </row>
    <row r="36" spans="1:15" s="4" customFormat="1" x14ac:dyDescent="0.2">
      <c r="A36" s="113"/>
      <c r="B36" s="113"/>
      <c r="C36" s="113"/>
      <c r="D36" s="167"/>
      <c r="E36" s="167"/>
      <c r="F36" s="167"/>
      <c r="G36" s="167"/>
      <c r="H36" s="167"/>
      <c r="I36" s="167"/>
      <c r="J36" s="167"/>
      <c r="K36" s="167"/>
      <c r="L36" s="167"/>
      <c r="M36" s="113"/>
      <c r="N36" s="113"/>
      <c r="O36" s="113"/>
    </row>
    <row r="37" spans="1:15" s="4" customFormat="1" x14ac:dyDescent="0.2">
      <c r="A37" s="113"/>
      <c r="B37" s="113"/>
      <c r="C37" s="113"/>
      <c r="D37" s="113"/>
      <c r="E37" s="113"/>
      <c r="F37" s="113"/>
      <c r="G37" s="113"/>
      <c r="H37" s="113"/>
      <c r="I37" s="113"/>
      <c r="J37" s="113"/>
      <c r="M37" s="113"/>
      <c r="N37" s="113"/>
      <c r="O37" s="113"/>
    </row>
    <row r="38" spans="1:15" s="4" customFormat="1" x14ac:dyDescent="0.2">
      <c r="A38" s="113"/>
      <c r="B38" s="113"/>
      <c r="C38" s="113"/>
      <c r="D38" s="167"/>
      <c r="E38" s="167"/>
      <c r="F38" s="167"/>
      <c r="G38" s="167"/>
      <c r="H38" s="167"/>
      <c r="I38" s="167"/>
      <c r="J38" s="167"/>
      <c r="K38" s="167"/>
      <c r="L38" s="167"/>
      <c r="M38" s="113"/>
      <c r="N38" s="113"/>
      <c r="O38" s="113"/>
    </row>
    <row r="39" spans="1:15" s="4" customFormat="1" x14ac:dyDescent="0.2">
      <c r="A39" s="113"/>
      <c r="B39" s="113"/>
      <c r="C39" s="113"/>
      <c r="D39" s="167"/>
      <c r="E39" s="167"/>
      <c r="F39" s="167"/>
      <c r="G39" s="167"/>
      <c r="H39" s="167"/>
      <c r="I39" s="167"/>
      <c r="J39" s="167"/>
      <c r="K39" s="167"/>
      <c r="L39" s="167"/>
      <c r="M39" s="113"/>
      <c r="N39" s="113"/>
      <c r="O39" s="113"/>
    </row>
    <row r="40" spans="1:15" s="4" customFormat="1" x14ac:dyDescent="0.2">
      <c r="A40" s="113"/>
      <c r="B40" s="113"/>
      <c r="C40" s="113"/>
      <c r="D40" s="113"/>
      <c r="E40" s="113"/>
      <c r="F40" s="113"/>
      <c r="G40" s="113"/>
      <c r="H40" s="113"/>
      <c r="I40" s="113"/>
      <c r="M40" s="113"/>
      <c r="N40" s="113"/>
      <c r="O40" s="113"/>
    </row>
    <row r="41" spans="1:15" s="4" customFormat="1" x14ac:dyDescent="0.2">
      <c r="A41" s="113"/>
      <c r="B41" s="113"/>
      <c r="C41" s="113"/>
      <c r="D41" s="113"/>
      <c r="E41" s="113"/>
      <c r="F41" s="113"/>
      <c r="G41" s="113"/>
      <c r="H41" s="113"/>
      <c r="I41" s="113"/>
      <c r="M41" s="113"/>
      <c r="N41" s="113"/>
      <c r="O41" s="113"/>
    </row>
  </sheetData>
  <mergeCells count="24">
    <mergeCell ref="H33:H34"/>
    <mergeCell ref="I33:I34"/>
    <mergeCell ref="J33:J34"/>
    <mergeCell ref="K33:K34"/>
    <mergeCell ref="L33:L34"/>
    <mergeCell ref="C33:C34"/>
    <mergeCell ref="D33:D34"/>
    <mergeCell ref="E33:E34"/>
    <mergeCell ref="F33:F34"/>
    <mergeCell ref="G33:G34"/>
    <mergeCell ref="Q27:Z27"/>
    <mergeCell ref="Q28:Z28"/>
    <mergeCell ref="E2:E3"/>
    <mergeCell ref="B2:B3"/>
    <mergeCell ref="C2:C3"/>
    <mergeCell ref="D2:D3"/>
    <mergeCell ref="F2:F3"/>
    <mergeCell ref="G2:G3"/>
    <mergeCell ref="H2:H3"/>
    <mergeCell ref="I2:I3"/>
    <mergeCell ref="N2:N3"/>
    <mergeCell ref="O2:O3"/>
    <mergeCell ref="J2:J3"/>
    <mergeCell ref="K2:K3"/>
  </mergeCells>
  <pageMargins left="0.7" right="0.7" top="0.75" bottom="0.75" header="0.3" footer="0.3"/>
  <pageSetup paperSize="9" orientation="landscape" r:id="rId1"/>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E18" sqref="E18"/>
    </sheetView>
  </sheetViews>
  <sheetFormatPr baseColWidth="10" defaultColWidth="11.5703125" defaultRowHeight="12" x14ac:dyDescent="0.2"/>
  <cols>
    <col min="1" max="1" width="8.28515625" style="2" customWidth="1"/>
    <col min="2" max="2" width="42.7109375" style="2" customWidth="1"/>
    <col min="3" max="3" width="14.85546875" style="2" customWidth="1"/>
    <col min="4" max="4" width="13.140625" style="2" customWidth="1"/>
    <col min="5" max="5" width="14.85546875" style="2" customWidth="1"/>
    <col min="6" max="6" width="13.140625" style="2" customWidth="1"/>
    <col min="7" max="7" width="12" style="2" customWidth="1"/>
    <col min="8" max="16384" width="11.5703125" style="2"/>
  </cols>
  <sheetData>
    <row r="1" spans="1:10" ht="12.75" thickBot="1" x14ac:dyDescent="0.25">
      <c r="A1" s="22" t="s">
        <v>73</v>
      </c>
    </row>
    <row r="2" spans="1:10" ht="12.75" customHeight="1" thickTop="1" x14ac:dyDescent="0.2">
      <c r="A2" s="196"/>
      <c r="B2" s="220"/>
      <c r="C2" s="222" t="s">
        <v>56</v>
      </c>
      <c r="D2" s="222" t="s">
        <v>57</v>
      </c>
      <c r="E2" s="222" t="s">
        <v>74</v>
      </c>
      <c r="F2" s="222" t="s">
        <v>78</v>
      </c>
      <c r="G2" s="222" t="s">
        <v>79</v>
      </c>
    </row>
    <row r="3" spans="1:10" x14ac:dyDescent="0.2">
      <c r="A3" s="198"/>
      <c r="B3" s="221"/>
      <c r="C3" s="223"/>
      <c r="D3" s="223"/>
      <c r="E3" s="223"/>
      <c r="F3" s="223"/>
      <c r="G3" s="223"/>
    </row>
    <row r="4" spans="1:10" x14ac:dyDescent="0.2">
      <c r="A4" s="214" t="s">
        <v>16</v>
      </c>
      <c r="B4" s="23" t="s">
        <v>17</v>
      </c>
      <c r="C4" s="149">
        <v>340438</v>
      </c>
      <c r="D4" s="150">
        <v>80.599999999999994</v>
      </c>
      <c r="E4" s="149">
        <v>353483</v>
      </c>
      <c r="F4" s="151">
        <v>83.7</v>
      </c>
      <c r="G4" s="151">
        <f t="shared" ref="G4:G13" si="0">E4/E$14*100</f>
        <v>39.899608434516907</v>
      </c>
    </row>
    <row r="5" spans="1:10" x14ac:dyDescent="0.2">
      <c r="A5" s="215"/>
      <c r="B5" s="24" t="s">
        <v>18</v>
      </c>
      <c r="C5" s="54">
        <v>384246</v>
      </c>
      <c r="D5" s="152">
        <v>57.9</v>
      </c>
      <c r="E5" s="54">
        <v>391426</v>
      </c>
      <c r="F5" s="151">
        <v>58.4</v>
      </c>
      <c r="G5" s="151">
        <f t="shared" si="0"/>
        <v>44.182447617252357</v>
      </c>
    </row>
    <row r="6" spans="1:10" x14ac:dyDescent="0.2">
      <c r="A6" s="215"/>
      <c r="B6" s="24" t="s">
        <v>12</v>
      </c>
      <c r="C6" s="54">
        <v>702222</v>
      </c>
      <c r="D6" s="152">
        <v>69</v>
      </c>
      <c r="E6" s="54">
        <v>706773</v>
      </c>
      <c r="F6" s="151">
        <v>71.3</v>
      </c>
      <c r="G6" s="151">
        <f t="shared" si="0"/>
        <v>79.777431876748864</v>
      </c>
    </row>
    <row r="7" spans="1:10" x14ac:dyDescent="0.2">
      <c r="A7" s="215"/>
      <c r="B7" s="24" t="s">
        <v>11</v>
      </c>
      <c r="C7" s="54">
        <v>22462</v>
      </c>
      <c r="D7" s="152">
        <v>55.2</v>
      </c>
      <c r="E7" s="54">
        <v>38136</v>
      </c>
      <c r="F7" s="151">
        <v>54.5</v>
      </c>
      <c r="G7" s="151">
        <f t="shared" si="0"/>
        <v>4.3046241750204022</v>
      </c>
      <c r="H7" s="15"/>
    </row>
    <row r="8" spans="1:10" x14ac:dyDescent="0.2">
      <c r="A8" s="216"/>
      <c r="B8" s="25" t="s">
        <v>31</v>
      </c>
      <c r="C8" s="61">
        <v>724684</v>
      </c>
      <c r="D8" s="153">
        <v>68.5</v>
      </c>
      <c r="E8" s="61">
        <v>744909</v>
      </c>
      <c r="F8" s="154">
        <v>70.400000000000006</v>
      </c>
      <c r="G8" s="154">
        <f t="shared" si="0"/>
        <v>84.082056051769271</v>
      </c>
    </row>
    <row r="9" spans="1:10" x14ac:dyDescent="0.2">
      <c r="A9" s="217" t="s">
        <v>19</v>
      </c>
      <c r="B9" s="26" t="s">
        <v>17</v>
      </c>
      <c r="C9" s="149">
        <v>45912</v>
      </c>
      <c r="D9" s="155">
        <v>90.7</v>
      </c>
      <c r="E9" s="156">
        <v>46028</v>
      </c>
      <c r="F9" s="157">
        <v>91.5</v>
      </c>
      <c r="G9" s="157">
        <f t="shared" si="0"/>
        <v>5.1954384709418679</v>
      </c>
    </row>
    <row r="10" spans="1:10" x14ac:dyDescent="0.2">
      <c r="A10" s="215"/>
      <c r="B10" s="24" t="s">
        <v>18</v>
      </c>
      <c r="C10" s="158">
        <v>94366</v>
      </c>
      <c r="D10" s="159">
        <v>66.2</v>
      </c>
      <c r="E10" s="54">
        <v>94994</v>
      </c>
      <c r="F10" s="151">
        <v>65.900000000000006</v>
      </c>
      <c r="G10" s="151">
        <f t="shared" si="0"/>
        <v>10.722505477288863</v>
      </c>
    </row>
    <row r="11" spans="1:10" x14ac:dyDescent="0.2">
      <c r="A11" s="215"/>
      <c r="B11" s="24" t="s">
        <v>20</v>
      </c>
      <c r="C11" s="54">
        <v>119672</v>
      </c>
      <c r="D11" s="160">
        <v>74.5</v>
      </c>
      <c r="E11" s="54">
        <v>115893</v>
      </c>
      <c r="F11" s="151">
        <v>75.400000000000006</v>
      </c>
      <c r="G11" s="151">
        <f t="shared" si="0"/>
        <v>13.081492802486874</v>
      </c>
    </row>
    <row r="12" spans="1:10" x14ac:dyDescent="0.2">
      <c r="A12" s="215"/>
      <c r="B12" s="24" t="s">
        <v>21</v>
      </c>
      <c r="C12" s="54">
        <v>20606</v>
      </c>
      <c r="D12" s="160">
        <v>72.7</v>
      </c>
      <c r="E12" s="54">
        <v>25129</v>
      </c>
      <c r="F12" s="151">
        <v>69.099999999999994</v>
      </c>
      <c r="G12" s="151">
        <f t="shared" si="0"/>
        <v>2.8364511457438559</v>
      </c>
      <c r="H12" s="27"/>
      <c r="I12" s="21"/>
      <c r="J12" s="21"/>
    </row>
    <row r="13" spans="1:10" x14ac:dyDescent="0.2">
      <c r="A13" s="216"/>
      <c r="B13" s="25" t="s">
        <v>32</v>
      </c>
      <c r="C13" s="161">
        <v>140278</v>
      </c>
      <c r="D13" s="162">
        <v>74.2</v>
      </c>
      <c r="E13" s="161">
        <v>141022</v>
      </c>
      <c r="F13" s="163">
        <v>74.3</v>
      </c>
      <c r="G13" s="163">
        <f t="shared" si="0"/>
        <v>15.917943948230731</v>
      </c>
      <c r="H13" s="60"/>
      <c r="I13" s="21"/>
      <c r="J13" s="21"/>
    </row>
    <row r="14" spans="1:10" x14ac:dyDescent="0.2">
      <c r="A14" s="218" t="s">
        <v>10</v>
      </c>
      <c r="B14" s="219"/>
      <c r="C14" s="61">
        <v>864962</v>
      </c>
      <c r="D14" s="153">
        <v>69.5</v>
      </c>
      <c r="E14" s="61">
        <v>885931</v>
      </c>
      <c r="F14" s="164">
        <v>71</v>
      </c>
      <c r="G14" s="164">
        <f>G8+G13</f>
        <v>100</v>
      </c>
      <c r="H14" s="60"/>
      <c r="I14" s="21"/>
      <c r="J14" s="21"/>
    </row>
    <row r="15" spans="1:10" s="4" customFormat="1" ht="24.75" customHeight="1" x14ac:dyDescent="0.2">
      <c r="A15" s="213" t="s">
        <v>76</v>
      </c>
      <c r="B15" s="213"/>
      <c r="C15" s="213"/>
      <c r="D15" s="213"/>
      <c r="E15" s="213"/>
      <c r="F15" s="213"/>
      <c r="G15" s="213"/>
    </row>
    <row r="16" spans="1:10" s="4" customFormat="1" ht="15" customHeight="1" x14ac:dyDescent="0.2">
      <c r="A16" s="17" t="s">
        <v>81</v>
      </c>
      <c r="B16" s="20"/>
      <c r="C16" s="21"/>
      <c r="D16" s="21"/>
      <c r="E16" s="21"/>
    </row>
    <row r="17" spans="1:7" ht="12.75" thickBot="1" x14ac:dyDescent="0.25">
      <c r="A17" s="18"/>
      <c r="B17" s="19"/>
      <c r="C17" s="19"/>
      <c r="D17" s="19"/>
      <c r="E17" s="19"/>
      <c r="F17" s="19"/>
      <c r="G17" s="19"/>
    </row>
    <row r="18" spans="1:7" x14ac:dyDescent="0.2">
      <c r="C18" s="15"/>
      <c r="E18" s="2" t="s">
        <v>119</v>
      </c>
    </row>
    <row r="20" spans="1:7" x14ac:dyDescent="0.2">
      <c r="C20" s="15"/>
      <c r="E20" s="15"/>
    </row>
    <row r="21" spans="1:7" x14ac:dyDescent="0.2">
      <c r="C21" s="15"/>
    </row>
    <row r="22" spans="1:7" x14ac:dyDescent="0.2">
      <c r="C22" s="15"/>
    </row>
  </sheetData>
  <mergeCells count="10">
    <mergeCell ref="A15:G15"/>
    <mergeCell ref="A4:A8"/>
    <mergeCell ref="A9:A13"/>
    <mergeCell ref="A14:B14"/>
    <mergeCell ref="A2:B3"/>
    <mergeCell ref="G2:G3"/>
    <mergeCell ref="E2:E3"/>
    <mergeCell ref="C2:C3"/>
    <mergeCell ref="D2:D3"/>
    <mergeCell ref="F2:F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8" zoomScaleNormal="100" workbookViewId="0">
      <selection activeCell="A21" sqref="A21"/>
    </sheetView>
  </sheetViews>
  <sheetFormatPr baseColWidth="10" defaultColWidth="11.5703125" defaultRowHeight="15" x14ac:dyDescent="0.25"/>
  <cols>
    <col min="1" max="16384" width="11.5703125" style="171"/>
  </cols>
  <sheetData>
    <row r="1" spans="1:14" x14ac:dyDescent="0.25">
      <c r="A1" s="224" t="s">
        <v>90</v>
      </c>
      <c r="B1" s="224"/>
      <c r="C1" s="224"/>
      <c r="D1" s="224"/>
      <c r="E1" s="224"/>
      <c r="F1" s="224"/>
      <c r="G1" s="224"/>
      <c r="H1" s="224"/>
      <c r="I1" s="224"/>
      <c r="J1" s="224"/>
      <c r="K1" s="169"/>
      <c r="L1" s="169"/>
      <c r="M1" s="170"/>
      <c r="N1" s="170"/>
    </row>
    <row r="17" spans="1:12" x14ac:dyDescent="0.25">
      <c r="K17" s="172" t="s">
        <v>84</v>
      </c>
    </row>
    <row r="18" spans="1:12" ht="25.15" customHeight="1" x14ac:dyDescent="0.25">
      <c r="A18" s="225" t="s">
        <v>85</v>
      </c>
      <c r="B18" s="225"/>
      <c r="C18" s="225"/>
      <c r="D18" s="225"/>
      <c r="E18" s="225"/>
      <c r="F18" s="225"/>
      <c r="G18" s="225"/>
      <c r="H18" s="225"/>
      <c r="I18" s="225"/>
      <c r="J18" s="225"/>
      <c r="K18" s="225"/>
    </row>
    <row r="19" spans="1:12" ht="25.15" customHeight="1" x14ac:dyDescent="0.25">
      <c r="A19" s="225" t="s">
        <v>86</v>
      </c>
      <c r="B19" s="225"/>
      <c r="C19" s="225"/>
      <c r="D19" s="225"/>
      <c r="E19" s="225"/>
      <c r="F19" s="225"/>
      <c r="G19" s="225"/>
      <c r="H19" s="225"/>
      <c r="I19" s="225"/>
      <c r="J19" s="225"/>
      <c r="K19" s="225"/>
    </row>
    <row r="20" spans="1:12" x14ac:dyDescent="0.25">
      <c r="A20" s="226" t="s">
        <v>87</v>
      </c>
      <c r="B20" s="226"/>
      <c r="C20" s="226"/>
      <c r="D20" s="226"/>
      <c r="E20" s="226"/>
      <c r="F20" s="226"/>
      <c r="G20" s="226"/>
      <c r="H20" s="226"/>
      <c r="I20" s="226"/>
      <c r="J20" s="226"/>
      <c r="K20" s="226"/>
    </row>
    <row r="21" spans="1:12" x14ac:dyDescent="0.25">
      <c r="A21" s="2" t="s">
        <v>119</v>
      </c>
      <c r="B21" s="173"/>
      <c r="C21" s="173"/>
      <c r="D21" s="173"/>
      <c r="E21" s="173"/>
      <c r="F21" s="173"/>
      <c r="H21" s="227"/>
      <c r="I21" s="227"/>
      <c r="J21" s="227"/>
      <c r="K21" s="227"/>
      <c r="L21" s="227"/>
    </row>
    <row r="38" spans="2:2" x14ac:dyDescent="0.25">
      <c r="B38" s="174"/>
    </row>
    <row r="39" spans="2:2" x14ac:dyDescent="0.25">
      <c r="B39" s="174"/>
    </row>
    <row r="40" spans="2:2" x14ac:dyDescent="0.25">
      <c r="B40" s="175"/>
    </row>
  </sheetData>
  <mergeCells count="5">
    <mergeCell ref="A1:J1"/>
    <mergeCell ref="A18:K18"/>
    <mergeCell ref="A19:K19"/>
    <mergeCell ref="A20:K20"/>
    <mergeCell ref="H21:L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opLeftCell="A26" zoomScale="85" zoomScaleNormal="85" workbookViewId="0">
      <selection activeCell="F36" sqref="F36"/>
    </sheetView>
  </sheetViews>
  <sheetFormatPr baseColWidth="10" defaultColWidth="11.5703125" defaultRowHeight="12" x14ac:dyDescent="0.2"/>
  <cols>
    <col min="1" max="1" width="56" style="2" customWidth="1"/>
    <col min="2" max="10" width="6.42578125" style="2" bestFit="1" customWidth="1"/>
    <col min="11" max="11" width="7.28515625" style="2" customWidth="1"/>
    <col min="12" max="14" width="6.42578125" style="64" bestFit="1" customWidth="1"/>
    <col min="15" max="16" width="6.42578125" style="2" bestFit="1" customWidth="1"/>
    <col min="17" max="16384" width="11.5703125" style="2"/>
  </cols>
  <sheetData>
    <row r="1" spans="1:14" x14ac:dyDescent="0.2">
      <c r="A1" s="68" t="s">
        <v>91</v>
      </c>
      <c r="B1" s="68"/>
      <c r="C1" s="68"/>
      <c r="D1" s="68"/>
      <c r="E1" s="69"/>
      <c r="F1" s="69"/>
      <c r="G1" s="69"/>
      <c r="H1" s="70"/>
      <c r="I1" s="70"/>
    </row>
    <row r="2" spans="1:14" x14ac:dyDescent="0.2">
      <c r="A2" s="95"/>
      <c r="B2" s="95">
        <v>2010</v>
      </c>
      <c r="C2" s="73">
        <v>2011</v>
      </c>
      <c r="D2" s="73">
        <v>2012</v>
      </c>
      <c r="E2" s="73">
        <v>2013</v>
      </c>
      <c r="F2" s="73">
        <v>2014</v>
      </c>
      <c r="G2" s="73">
        <v>2015</v>
      </c>
      <c r="H2" s="73">
        <v>2016</v>
      </c>
      <c r="I2" s="96">
        <v>2017</v>
      </c>
      <c r="J2" s="96">
        <v>2018</v>
      </c>
      <c r="K2" s="96">
        <v>2019</v>
      </c>
      <c r="L2" s="181"/>
    </row>
    <row r="3" spans="1:14" x14ac:dyDescent="0.2">
      <c r="A3" s="97" t="s">
        <v>29</v>
      </c>
      <c r="B3" s="76">
        <v>8594</v>
      </c>
      <c r="C3" s="77">
        <v>10223</v>
      </c>
      <c r="D3" s="77">
        <v>6361</v>
      </c>
      <c r="E3" s="77">
        <v>6733</v>
      </c>
      <c r="F3" s="77">
        <v>6822</v>
      </c>
      <c r="G3" s="77">
        <v>6520</v>
      </c>
      <c r="H3" s="77">
        <v>7014</v>
      </c>
      <c r="I3" s="78">
        <v>8466</v>
      </c>
      <c r="J3" s="78">
        <v>6727</v>
      </c>
      <c r="K3" s="78">
        <v>6492</v>
      </c>
      <c r="L3" s="182"/>
    </row>
    <row r="4" spans="1:14" x14ac:dyDescent="0.2">
      <c r="A4" s="76" t="s">
        <v>28</v>
      </c>
      <c r="B4" s="76">
        <v>7462</v>
      </c>
      <c r="C4" s="77">
        <v>3297</v>
      </c>
      <c r="D4" s="77">
        <v>5088</v>
      </c>
      <c r="E4" s="77">
        <v>8381</v>
      </c>
      <c r="F4" s="77">
        <v>16303</v>
      </c>
      <c r="G4" s="77">
        <v>12390</v>
      </c>
      <c r="H4" s="77">
        <v>12862</v>
      </c>
      <c r="I4" s="80">
        <v>13050</v>
      </c>
      <c r="J4" s="80">
        <v>11789</v>
      </c>
      <c r="K4" s="80">
        <v>10604</v>
      </c>
      <c r="L4" s="183"/>
      <c r="N4" s="65"/>
    </row>
    <row r="5" spans="1:14" x14ac:dyDescent="0.2">
      <c r="A5" s="79" t="s">
        <v>27</v>
      </c>
      <c r="B5" s="79">
        <v>14175</v>
      </c>
      <c r="C5" s="77">
        <v>13935</v>
      </c>
      <c r="D5" s="77">
        <v>9452</v>
      </c>
      <c r="E5" s="77">
        <v>10666</v>
      </c>
      <c r="F5" s="77">
        <v>8767</v>
      </c>
      <c r="G5" s="77">
        <v>8352</v>
      </c>
      <c r="H5" s="77">
        <v>8459</v>
      </c>
      <c r="I5" s="80">
        <v>7904</v>
      </c>
      <c r="J5" s="80">
        <v>8231</v>
      </c>
      <c r="K5" s="80">
        <v>7355</v>
      </c>
      <c r="L5" s="184"/>
    </row>
    <row r="6" spans="1:14" x14ac:dyDescent="0.2">
      <c r="A6" s="98" t="s">
        <v>26</v>
      </c>
      <c r="B6" s="98">
        <v>10015</v>
      </c>
      <c r="C6" s="81">
        <v>9070</v>
      </c>
      <c r="D6" s="81">
        <v>9254</v>
      </c>
      <c r="E6" s="81">
        <v>13235</v>
      </c>
      <c r="F6" s="81">
        <v>19865</v>
      </c>
      <c r="G6" s="81">
        <v>14325</v>
      </c>
      <c r="H6" s="81">
        <v>14384</v>
      </c>
      <c r="I6" s="94">
        <v>14349</v>
      </c>
      <c r="J6" s="94">
        <v>12695</v>
      </c>
      <c r="K6" s="94">
        <v>11776</v>
      </c>
      <c r="L6" s="183"/>
      <c r="N6" s="65"/>
    </row>
    <row r="7" spans="1:14" x14ac:dyDescent="0.2">
      <c r="A7" s="97" t="s">
        <v>51</v>
      </c>
      <c r="B7" s="97">
        <v>1596</v>
      </c>
      <c r="C7" s="188">
        <v>1663</v>
      </c>
      <c r="D7" s="188">
        <v>1081</v>
      </c>
      <c r="E7" s="188">
        <v>1252</v>
      </c>
      <c r="F7" s="188">
        <v>1051</v>
      </c>
      <c r="G7" s="188">
        <v>1025</v>
      </c>
      <c r="H7" s="188">
        <v>1105</v>
      </c>
      <c r="I7" s="78">
        <v>1160</v>
      </c>
      <c r="J7" s="80">
        <v>1056</v>
      </c>
      <c r="K7" s="78">
        <v>947</v>
      </c>
      <c r="L7" s="183"/>
    </row>
    <row r="8" spans="1:14" x14ac:dyDescent="0.2">
      <c r="A8" s="76" t="s">
        <v>35</v>
      </c>
      <c r="B8" s="76">
        <v>683</v>
      </c>
      <c r="C8" s="77">
        <v>722</v>
      </c>
      <c r="D8" s="77">
        <v>864</v>
      </c>
      <c r="E8" s="77">
        <v>1280</v>
      </c>
      <c r="F8" s="77">
        <v>1985</v>
      </c>
      <c r="G8" s="77">
        <v>1305</v>
      </c>
      <c r="H8" s="77">
        <v>1170</v>
      </c>
      <c r="I8" s="80">
        <v>1290</v>
      </c>
      <c r="J8" s="80">
        <v>1057</v>
      </c>
      <c r="K8" s="80">
        <v>1128</v>
      </c>
      <c r="L8" s="183"/>
      <c r="N8" s="65"/>
    </row>
    <row r="9" spans="1:14" x14ac:dyDescent="0.2">
      <c r="A9" s="76" t="s">
        <v>37</v>
      </c>
      <c r="B9" s="76">
        <v>3102</v>
      </c>
      <c r="C9" s="77">
        <v>2774</v>
      </c>
      <c r="D9" s="77">
        <v>2121</v>
      </c>
      <c r="E9" s="77">
        <v>2527</v>
      </c>
      <c r="F9" s="77">
        <v>2244</v>
      </c>
      <c r="G9" s="77">
        <v>2209</v>
      </c>
      <c r="H9" s="77">
        <v>2295</v>
      </c>
      <c r="I9" s="80">
        <v>2067</v>
      </c>
      <c r="J9" s="80">
        <v>2225</v>
      </c>
      <c r="K9" s="80">
        <v>2009</v>
      </c>
      <c r="L9" s="65"/>
    </row>
    <row r="10" spans="1:14" x14ac:dyDescent="0.2">
      <c r="A10" s="98" t="s">
        <v>36</v>
      </c>
      <c r="B10" s="98">
        <v>1997</v>
      </c>
      <c r="C10" s="81">
        <v>1546</v>
      </c>
      <c r="D10" s="81">
        <v>1533</v>
      </c>
      <c r="E10" s="81">
        <v>2529</v>
      </c>
      <c r="F10" s="81">
        <v>3562</v>
      </c>
      <c r="G10" s="81">
        <v>3272</v>
      </c>
      <c r="H10" s="81">
        <v>3188</v>
      </c>
      <c r="I10" s="94">
        <v>3307</v>
      </c>
      <c r="J10" s="94">
        <v>2818</v>
      </c>
      <c r="K10" s="94">
        <v>2732</v>
      </c>
      <c r="L10" s="183"/>
      <c r="N10" s="65"/>
    </row>
    <row r="11" spans="1:14" x14ac:dyDescent="0.2">
      <c r="E11" s="82"/>
      <c r="F11" s="70"/>
      <c r="G11" s="70"/>
      <c r="H11" s="70"/>
      <c r="I11" s="70"/>
      <c r="J11" s="71"/>
    </row>
    <row r="12" spans="1:14" x14ac:dyDescent="0.2">
      <c r="E12" s="51"/>
    </row>
    <row r="13" spans="1:14" x14ac:dyDescent="0.2">
      <c r="A13" s="72"/>
      <c r="B13" s="72">
        <v>2010</v>
      </c>
      <c r="C13" s="73">
        <v>2011</v>
      </c>
      <c r="D13" s="74">
        <v>2012</v>
      </c>
      <c r="E13" s="74">
        <v>2013</v>
      </c>
      <c r="F13" s="74">
        <v>2014</v>
      </c>
      <c r="G13" s="74">
        <v>2015</v>
      </c>
      <c r="H13" s="74">
        <v>2016</v>
      </c>
      <c r="I13" s="75">
        <v>2017</v>
      </c>
      <c r="J13" s="74">
        <v>2018</v>
      </c>
      <c r="K13" s="75">
        <v>2019</v>
      </c>
    </row>
    <row r="14" spans="1:14" x14ac:dyDescent="0.2">
      <c r="A14" s="75" t="s">
        <v>52</v>
      </c>
      <c r="B14" s="191">
        <f t="shared" ref="B14:H14" si="0">(B4/B3)*10</f>
        <v>8.6828019548522235</v>
      </c>
      <c r="C14" s="191">
        <f t="shared" si="0"/>
        <v>3.225080700381493</v>
      </c>
      <c r="D14" s="191">
        <f t="shared" si="0"/>
        <v>7.9987423361106744</v>
      </c>
      <c r="E14" s="191">
        <f t="shared" si="0"/>
        <v>12.447645923065497</v>
      </c>
      <c r="F14" s="191">
        <f t="shared" si="0"/>
        <v>23.897683963647026</v>
      </c>
      <c r="G14" s="191">
        <f t="shared" si="0"/>
        <v>19.003067484662576</v>
      </c>
      <c r="H14" s="191">
        <f t="shared" si="0"/>
        <v>18.337610493299117</v>
      </c>
      <c r="I14" s="191">
        <f>(I4/I3)*10</f>
        <v>15.414599574769667</v>
      </c>
      <c r="J14" s="191">
        <f t="shared" ref="J14:K14" si="1">(J4/J3)*10</f>
        <v>17.524899658094245</v>
      </c>
      <c r="K14" s="191">
        <f t="shared" si="1"/>
        <v>16.333949476278498</v>
      </c>
    </row>
    <row r="15" spans="1:14" x14ac:dyDescent="0.2">
      <c r="A15" s="75" t="s">
        <v>25</v>
      </c>
      <c r="B15" s="191">
        <f t="shared" ref="B15:H15" si="2">(B6/B5)*10</f>
        <v>7.0652557319223988</v>
      </c>
      <c r="C15" s="191">
        <f t="shared" si="2"/>
        <v>6.5087908144958737</v>
      </c>
      <c r="D15" s="191">
        <f t="shared" si="2"/>
        <v>9.7905205247566656</v>
      </c>
      <c r="E15" s="191">
        <f t="shared" si="2"/>
        <v>12.408588036752297</v>
      </c>
      <c r="F15" s="191">
        <f t="shared" si="2"/>
        <v>22.65883426485685</v>
      </c>
      <c r="G15" s="191">
        <f t="shared" si="2"/>
        <v>17.151580459770116</v>
      </c>
      <c r="H15" s="191">
        <f t="shared" si="2"/>
        <v>17.004374039484574</v>
      </c>
      <c r="I15" s="191">
        <f>(I6/I5)*10</f>
        <v>18.1540991902834</v>
      </c>
      <c r="J15" s="191">
        <f t="shared" ref="J15:K15" si="3">(J6/J5)*10</f>
        <v>15.423399343943627</v>
      </c>
      <c r="K15" s="191">
        <f t="shared" si="3"/>
        <v>16.010876954452755</v>
      </c>
    </row>
    <row r="16" spans="1:14" x14ac:dyDescent="0.2">
      <c r="A16" s="75" t="s">
        <v>53</v>
      </c>
      <c r="B16" s="191">
        <f t="shared" ref="B16:H16" si="4">B8/B7*10</f>
        <v>4.2794486215538843</v>
      </c>
      <c r="C16" s="191">
        <f t="shared" si="4"/>
        <v>4.3415514131088395</v>
      </c>
      <c r="D16" s="191">
        <f t="shared" si="4"/>
        <v>7.9925994449583717</v>
      </c>
      <c r="E16" s="191">
        <f t="shared" si="4"/>
        <v>10.223642172523961</v>
      </c>
      <c r="F16" s="191">
        <f t="shared" si="4"/>
        <v>18.886774500475738</v>
      </c>
      <c r="G16" s="191">
        <f t="shared" si="4"/>
        <v>12.731707317073171</v>
      </c>
      <c r="H16" s="191">
        <f t="shared" si="4"/>
        <v>10.588235294117647</v>
      </c>
      <c r="I16" s="191">
        <f>I8/I7*10</f>
        <v>11.120689655172413</v>
      </c>
      <c r="J16" s="191">
        <f t="shared" ref="J16:K16" si="5">J8/J7*10</f>
        <v>10.009469696969697</v>
      </c>
      <c r="K16" s="191">
        <f t="shared" si="5"/>
        <v>11.911298838437169</v>
      </c>
    </row>
    <row r="17" spans="1:28" s="4" customFormat="1" x14ac:dyDescent="0.2">
      <c r="A17" s="75" t="s">
        <v>38</v>
      </c>
      <c r="B17" s="191">
        <f t="shared" ref="B17:H17" si="6">(B10/B9)*10</f>
        <v>6.4377820760799489</v>
      </c>
      <c r="C17" s="191">
        <f t="shared" si="6"/>
        <v>5.5731795241528479</v>
      </c>
      <c r="D17" s="191">
        <f t="shared" si="6"/>
        <v>7.227722772277227</v>
      </c>
      <c r="E17" s="191">
        <f t="shared" si="6"/>
        <v>10.007914523149982</v>
      </c>
      <c r="F17" s="191">
        <f t="shared" si="6"/>
        <v>15.873440285204993</v>
      </c>
      <c r="G17" s="191">
        <f t="shared" si="6"/>
        <v>14.812132186509732</v>
      </c>
      <c r="H17" s="191">
        <f t="shared" si="6"/>
        <v>13.891067538126363</v>
      </c>
      <c r="I17" s="191">
        <f>(I10/I9)*10</f>
        <v>15.999032414126756</v>
      </c>
      <c r="J17" s="191">
        <f t="shared" ref="J17:K17" si="7">(J10/J9)*10</f>
        <v>12.665168539325842</v>
      </c>
      <c r="K17" s="191">
        <f t="shared" si="7"/>
        <v>13.59880537580886</v>
      </c>
      <c r="L17" s="185"/>
      <c r="M17" s="185"/>
      <c r="N17" s="185"/>
      <c r="P17" s="2"/>
      <c r="Q17" s="2"/>
      <c r="R17" s="2"/>
      <c r="S17" s="2"/>
      <c r="T17" s="2"/>
      <c r="U17" s="2"/>
      <c r="V17" s="2"/>
      <c r="W17" s="2"/>
      <c r="X17" s="2"/>
      <c r="Y17" s="2"/>
    </row>
    <row r="18" spans="1:28" s="4" customFormat="1" x14ac:dyDescent="0.2">
      <c r="H18" s="83"/>
      <c r="I18" s="83"/>
      <c r="J18" s="83"/>
      <c r="L18" s="185"/>
      <c r="M18" s="185"/>
      <c r="N18" s="185"/>
      <c r="P18" s="2"/>
      <c r="Q18" s="2"/>
      <c r="R18" s="2"/>
      <c r="S18" s="2"/>
      <c r="T18" s="2"/>
      <c r="U18" s="2"/>
      <c r="V18" s="2"/>
      <c r="W18" s="2"/>
      <c r="X18" s="2"/>
      <c r="Y18" s="2"/>
    </row>
    <row r="19" spans="1:28" x14ac:dyDescent="0.2">
      <c r="A19" s="68" t="s">
        <v>88</v>
      </c>
      <c r="B19" s="68"/>
      <c r="C19" s="68"/>
      <c r="D19" s="68"/>
      <c r="E19" s="68"/>
      <c r="F19" s="68"/>
      <c r="G19" s="68"/>
    </row>
    <row r="21" spans="1:28" x14ac:dyDescent="0.2">
      <c r="O21" s="64"/>
      <c r="P21" s="64"/>
      <c r="Q21" s="64"/>
      <c r="R21" s="64"/>
      <c r="S21" s="64"/>
      <c r="T21" s="64"/>
      <c r="U21" s="64"/>
      <c r="V21" s="64"/>
      <c r="W21" s="64"/>
      <c r="X21" s="64"/>
      <c r="Y21" s="64"/>
    </row>
    <row r="23" spans="1:28" x14ac:dyDescent="0.2">
      <c r="O23" s="64"/>
      <c r="P23" s="64"/>
      <c r="Q23" s="64"/>
      <c r="R23" s="64"/>
      <c r="S23" s="64"/>
      <c r="T23" s="64"/>
      <c r="U23" s="64"/>
      <c r="V23" s="64"/>
      <c r="W23" s="64"/>
      <c r="X23" s="64"/>
      <c r="Y23" s="64"/>
    </row>
    <row r="25" spans="1:28" ht="12.75" x14ac:dyDescent="0.2">
      <c r="L25" s="186"/>
      <c r="M25" s="185"/>
      <c r="N25" s="185"/>
      <c r="O25" s="185"/>
      <c r="P25" s="185"/>
      <c r="Q25" s="185"/>
      <c r="R25" s="185"/>
      <c r="S25" s="187"/>
      <c r="T25" s="187"/>
      <c r="U25" s="187"/>
      <c r="V25" s="187"/>
      <c r="W25" s="187"/>
      <c r="X25" s="187"/>
      <c r="Y25" s="187"/>
      <c r="Z25" s="187"/>
      <c r="AA25" s="187"/>
      <c r="AB25" s="187"/>
    </row>
    <row r="26" spans="1:28" ht="12.75" x14ac:dyDescent="0.2">
      <c r="L26" s="189"/>
      <c r="M26" s="185"/>
      <c r="N26" s="185"/>
      <c r="O26" s="185"/>
      <c r="P26" s="185"/>
      <c r="Q26" s="185"/>
      <c r="R26" s="185"/>
      <c r="S26" s="190"/>
      <c r="T26" s="190"/>
      <c r="U26" s="190"/>
      <c r="V26" s="190"/>
      <c r="W26" s="190"/>
      <c r="X26" s="190"/>
      <c r="Y26" s="190"/>
      <c r="Z26" s="190"/>
      <c r="AA26" s="190"/>
      <c r="AB26" s="190"/>
    </row>
    <row r="36" spans="1:11" x14ac:dyDescent="0.2">
      <c r="F36" s="2" t="s">
        <v>119</v>
      </c>
    </row>
    <row r="37" spans="1:11" ht="30" customHeight="1" x14ac:dyDescent="0.2">
      <c r="A37" s="229" t="s">
        <v>101</v>
      </c>
      <c r="B37" s="229"/>
      <c r="C37" s="229"/>
      <c r="D37" s="229"/>
      <c r="E37" s="229"/>
      <c r="F37" s="229"/>
      <c r="G37" s="229"/>
    </row>
    <row r="38" spans="1:11" ht="24" customHeight="1" x14ac:dyDescent="0.2">
      <c r="A38" s="229" t="s">
        <v>65</v>
      </c>
      <c r="B38" s="229"/>
      <c r="C38" s="229"/>
      <c r="D38" s="229"/>
      <c r="E38" s="229"/>
      <c r="F38" s="229"/>
      <c r="G38" s="229"/>
    </row>
    <row r="39" spans="1:11" ht="9.75" customHeight="1" x14ac:dyDescent="0.2">
      <c r="A39" s="99"/>
      <c r="B39" s="99"/>
      <c r="C39" s="99"/>
      <c r="D39" s="99"/>
      <c r="E39" s="99"/>
      <c r="F39" s="99"/>
      <c r="G39" s="99"/>
    </row>
    <row r="40" spans="1:11" ht="63.75" customHeight="1" x14ac:dyDescent="0.2">
      <c r="A40" s="229" t="s">
        <v>64</v>
      </c>
      <c r="B40" s="229"/>
      <c r="C40" s="229"/>
      <c r="D40" s="229"/>
      <c r="E40" s="229"/>
      <c r="F40" s="229"/>
      <c r="G40" s="229"/>
    </row>
    <row r="41" spans="1:11" ht="36.75" customHeight="1" x14ac:dyDescent="0.2">
      <c r="A41" s="229" t="s">
        <v>63</v>
      </c>
      <c r="B41" s="229"/>
      <c r="C41" s="229"/>
      <c r="D41" s="229"/>
      <c r="E41" s="229"/>
      <c r="F41" s="229"/>
      <c r="G41" s="229"/>
    </row>
    <row r="42" spans="1:11" x14ac:dyDescent="0.2">
      <c r="A42" s="230" t="s">
        <v>77</v>
      </c>
      <c r="B42" s="230"/>
      <c r="C42" s="230"/>
      <c r="D42" s="230"/>
      <c r="E42" s="230"/>
      <c r="F42" s="230"/>
      <c r="G42" s="230"/>
    </row>
    <row r="43" spans="1:11" ht="25.5" customHeight="1" x14ac:dyDescent="0.2">
      <c r="A43" s="228" t="s">
        <v>103</v>
      </c>
      <c r="B43" s="228"/>
      <c r="C43" s="228"/>
      <c r="D43" s="228"/>
      <c r="E43" s="228"/>
      <c r="F43" s="228"/>
      <c r="G43" s="228"/>
      <c r="H43" s="165"/>
      <c r="I43" s="165"/>
      <c r="J43" s="165"/>
      <c r="K43" s="165"/>
    </row>
  </sheetData>
  <mergeCells count="6">
    <mergeCell ref="A43:G43"/>
    <mergeCell ref="A37:G37"/>
    <mergeCell ref="A40:G40"/>
    <mergeCell ref="A42:G42"/>
    <mergeCell ref="A41:G41"/>
    <mergeCell ref="A38:G38"/>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4" zoomScaleNormal="100" workbookViewId="0">
      <selection activeCell="A19" sqref="A19"/>
    </sheetView>
  </sheetViews>
  <sheetFormatPr baseColWidth="10" defaultColWidth="11.42578125" defaultRowHeight="12" x14ac:dyDescent="0.2"/>
  <cols>
    <col min="1" max="1" width="39.42578125" style="67" customWidth="1"/>
    <col min="2" max="2" width="10.42578125" style="67" customWidth="1"/>
    <col min="3" max="3" width="11.42578125" style="67"/>
    <col min="4" max="4" width="10" style="67" customWidth="1"/>
    <col min="5" max="5" width="11.5703125" style="67" customWidth="1"/>
    <col min="6" max="16384" width="11.42578125" style="67"/>
  </cols>
  <sheetData>
    <row r="1" spans="1:9" ht="12.75" thickBot="1" x14ac:dyDescent="0.25">
      <c r="A1" s="22" t="s">
        <v>92</v>
      </c>
      <c r="B1" s="2"/>
      <c r="C1" s="2"/>
      <c r="D1" s="2"/>
    </row>
    <row r="2" spans="1:9" ht="30" customHeight="1" thickTop="1" x14ac:dyDescent="0.2">
      <c r="A2" s="36"/>
      <c r="B2" s="52" t="s">
        <v>45</v>
      </c>
      <c r="C2" s="62" t="s">
        <v>58</v>
      </c>
      <c r="D2" s="62" t="s">
        <v>74</v>
      </c>
      <c r="E2" s="62" t="s">
        <v>78</v>
      </c>
      <c r="F2" s="62" t="s">
        <v>79</v>
      </c>
    </row>
    <row r="3" spans="1:9" ht="24" customHeight="1" x14ac:dyDescent="0.2">
      <c r="A3" s="37" t="s">
        <v>49</v>
      </c>
      <c r="B3" s="53">
        <v>16659</v>
      </c>
      <c r="C3" s="42">
        <v>44.8</v>
      </c>
      <c r="D3" s="32">
        <v>17450</v>
      </c>
      <c r="E3" s="42">
        <v>50.6</v>
      </c>
      <c r="F3" s="42">
        <f>D3/D$13*100</f>
        <v>6.5187100051925544</v>
      </c>
      <c r="G3" s="84"/>
      <c r="H3" s="85"/>
      <c r="I3" s="168"/>
    </row>
    <row r="4" spans="1:9" x14ac:dyDescent="0.2">
      <c r="A4" s="37" t="s">
        <v>50</v>
      </c>
      <c r="B4" s="53">
        <v>100876</v>
      </c>
      <c r="C4" s="42">
        <v>69.3</v>
      </c>
      <c r="D4" s="32">
        <v>176844</v>
      </c>
      <c r="E4" s="42">
        <v>79.599999999999994</v>
      </c>
      <c r="F4" s="42">
        <f t="shared" ref="F4:F13" si="0">D4/D$13*100</f>
        <v>66.062736513368023</v>
      </c>
      <c r="G4" s="84"/>
      <c r="H4" s="85"/>
      <c r="I4" s="168"/>
    </row>
    <row r="5" spans="1:9" x14ac:dyDescent="0.2">
      <c r="A5" s="24" t="s">
        <v>12</v>
      </c>
      <c r="B5" s="54">
        <v>19084</v>
      </c>
      <c r="C5" s="43">
        <v>75.099999999999994</v>
      </c>
      <c r="D5" s="28">
        <v>19146</v>
      </c>
      <c r="E5" s="43">
        <v>79.3</v>
      </c>
      <c r="F5" s="43">
        <f t="shared" si="0"/>
        <v>7.1522763185912108</v>
      </c>
      <c r="G5" s="84"/>
      <c r="H5" s="85"/>
      <c r="I5" s="168"/>
    </row>
    <row r="6" spans="1:9" ht="13.5" x14ac:dyDescent="0.2">
      <c r="A6" s="29" t="s">
        <v>105</v>
      </c>
      <c r="B6" s="55">
        <v>81792</v>
      </c>
      <c r="C6" s="44">
        <v>68</v>
      </c>
      <c r="D6" s="40">
        <v>157698</v>
      </c>
      <c r="E6" s="44">
        <v>79.599999999999994</v>
      </c>
      <c r="F6" s="44">
        <f t="shared" si="0"/>
        <v>58.910460194776817</v>
      </c>
      <c r="G6" s="84"/>
      <c r="H6" s="85"/>
      <c r="I6" s="168"/>
    </row>
    <row r="7" spans="1:9" ht="24" x14ac:dyDescent="0.2">
      <c r="A7" s="30" t="s">
        <v>33</v>
      </c>
      <c r="B7" s="56">
        <v>70197</v>
      </c>
      <c r="C7" s="45">
        <v>85.2</v>
      </c>
      <c r="D7" s="34">
        <v>62943</v>
      </c>
      <c r="E7" s="45">
        <v>86.6</v>
      </c>
      <c r="F7" s="45">
        <f t="shared" si="0"/>
        <v>23.51330451901633</v>
      </c>
      <c r="G7" s="85"/>
      <c r="H7" s="85"/>
      <c r="I7" s="168"/>
    </row>
    <row r="8" spans="1:9" x14ac:dyDescent="0.2">
      <c r="A8" s="24" t="s">
        <v>12</v>
      </c>
      <c r="B8" s="54">
        <v>63965</v>
      </c>
      <c r="C8" s="43">
        <v>85</v>
      </c>
      <c r="D8" s="28">
        <v>55577</v>
      </c>
      <c r="E8" s="43">
        <v>86.4</v>
      </c>
      <c r="F8" s="43">
        <f t="shared" si="0"/>
        <v>20.761624410234187</v>
      </c>
      <c r="G8" s="85"/>
      <c r="H8" s="85"/>
      <c r="I8" s="168"/>
    </row>
    <row r="9" spans="1:9" x14ac:dyDescent="0.2">
      <c r="A9" s="29" t="s">
        <v>11</v>
      </c>
      <c r="B9" s="57">
        <v>6232</v>
      </c>
      <c r="C9" s="46">
        <v>87.1</v>
      </c>
      <c r="D9" s="33">
        <v>7366</v>
      </c>
      <c r="E9" s="46">
        <v>87.8</v>
      </c>
      <c r="F9" s="46">
        <f t="shared" si="0"/>
        <v>2.7516801087821405</v>
      </c>
      <c r="G9" s="85"/>
      <c r="H9" s="85"/>
      <c r="I9" s="168"/>
    </row>
    <row r="10" spans="1:9" ht="24" x14ac:dyDescent="0.2">
      <c r="A10" s="30" t="s">
        <v>34</v>
      </c>
      <c r="B10" s="58">
        <v>3930</v>
      </c>
      <c r="C10" s="47">
        <v>39.4</v>
      </c>
      <c r="D10" s="41">
        <v>10454</v>
      </c>
      <c r="E10" s="47">
        <v>55.1</v>
      </c>
      <c r="F10" s="47">
        <f t="shared" si="0"/>
        <v>3.9052489624230922</v>
      </c>
      <c r="G10" s="84"/>
      <c r="H10" s="85"/>
      <c r="I10" s="168"/>
    </row>
    <row r="11" spans="1:9" x14ac:dyDescent="0.2">
      <c r="A11" s="24" t="s">
        <v>12</v>
      </c>
      <c r="B11" s="54">
        <v>3655</v>
      </c>
      <c r="C11" s="43">
        <v>39.6</v>
      </c>
      <c r="D11" s="28">
        <v>9219</v>
      </c>
      <c r="E11" s="43">
        <v>55.3</v>
      </c>
      <c r="F11" s="43">
        <f t="shared" si="0"/>
        <v>3.4438961339753673</v>
      </c>
      <c r="G11" s="84"/>
      <c r="H11" s="85"/>
      <c r="I11" s="168"/>
    </row>
    <row r="12" spans="1:9" x14ac:dyDescent="0.2">
      <c r="A12" s="29" t="s">
        <v>11</v>
      </c>
      <c r="B12" s="55">
        <v>275</v>
      </c>
      <c r="C12" s="44">
        <v>37.1</v>
      </c>
      <c r="D12" s="40">
        <v>1235</v>
      </c>
      <c r="E12" s="44">
        <v>54.2</v>
      </c>
      <c r="F12" s="44">
        <f t="shared" si="0"/>
        <v>0.46135282844772518</v>
      </c>
      <c r="G12" s="84"/>
      <c r="H12" s="85"/>
      <c r="I12" s="168"/>
    </row>
    <row r="13" spans="1:9" ht="37.5" x14ac:dyDescent="0.2">
      <c r="A13" s="31" t="s">
        <v>104</v>
      </c>
      <c r="B13" s="59">
        <v>191662</v>
      </c>
      <c r="C13" s="48">
        <v>72.400000000000006</v>
      </c>
      <c r="D13" s="35">
        <v>267691</v>
      </c>
      <c r="E13" s="48">
        <v>78.400000000000006</v>
      </c>
      <c r="F13" s="48">
        <f t="shared" si="0"/>
        <v>100</v>
      </c>
      <c r="G13" s="84"/>
      <c r="H13" s="85"/>
      <c r="I13" s="168"/>
    </row>
    <row r="14" spans="1:9" ht="27" customHeight="1" x14ac:dyDescent="0.2">
      <c r="A14" s="234" t="s">
        <v>112</v>
      </c>
      <c r="B14" s="234"/>
      <c r="C14" s="234"/>
      <c r="D14" s="234"/>
      <c r="E14" s="234"/>
      <c r="F14" s="234"/>
      <c r="G14" s="84"/>
      <c r="H14" s="85"/>
      <c r="I14" s="168"/>
    </row>
    <row r="15" spans="1:9" ht="17.25" customHeight="1" x14ac:dyDescent="0.2">
      <c r="A15" s="231" t="s">
        <v>113</v>
      </c>
      <c r="B15" s="231"/>
      <c r="C15" s="231"/>
      <c r="D15" s="231"/>
      <c r="E15" s="232"/>
      <c r="F15" s="232"/>
    </row>
    <row r="16" spans="1:9" ht="12" customHeight="1" x14ac:dyDescent="0.2">
      <c r="A16" s="233" t="s">
        <v>80</v>
      </c>
      <c r="B16" s="233"/>
      <c r="C16" s="233"/>
      <c r="D16" s="233"/>
      <c r="E16" s="233"/>
      <c r="F16" s="233"/>
    </row>
    <row r="17" spans="1:6" x14ac:dyDescent="0.2">
      <c r="A17" s="233"/>
      <c r="B17" s="233"/>
      <c r="C17" s="233"/>
      <c r="D17" s="233"/>
      <c r="E17" s="233"/>
      <c r="F17" s="233"/>
    </row>
    <row r="18" spans="1:6" x14ac:dyDescent="0.2">
      <c r="A18" s="17" t="s">
        <v>81</v>
      </c>
      <c r="B18" s="85"/>
    </row>
    <row r="19" spans="1:6" x14ac:dyDescent="0.2">
      <c r="A19" s="2" t="s">
        <v>119</v>
      </c>
    </row>
    <row r="20" spans="1:6" x14ac:dyDescent="0.2">
      <c r="A20" s="14"/>
      <c r="B20" s="85"/>
    </row>
    <row r="21" spans="1:6" x14ac:dyDescent="0.2">
      <c r="D21" s="84"/>
    </row>
  </sheetData>
  <mergeCells count="3">
    <mergeCell ref="A15:F15"/>
    <mergeCell ref="A16:F17"/>
    <mergeCell ref="A14:F1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Normal="100" workbookViewId="0">
      <selection activeCell="G5" sqref="G5"/>
    </sheetView>
  </sheetViews>
  <sheetFormatPr baseColWidth="10" defaultRowHeight="15" x14ac:dyDescent="0.25"/>
  <sheetData>
    <row r="1" spans="1:9" x14ac:dyDescent="0.25">
      <c r="A1" s="50" t="s">
        <v>54</v>
      </c>
    </row>
    <row r="3" spans="1:9" ht="57.75" customHeight="1" x14ac:dyDescent="0.25">
      <c r="A3" s="235" t="s">
        <v>102</v>
      </c>
      <c r="B3" s="236"/>
      <c r="C3" s="236"/>
      <c r="D3" s="236"/>
      <c r="E3" s="236"/>
      <c r="F3" s="236"/>
      <c r="G3" s="236"/>
      <c r="H3" s="236"/>
      <c r="I3" s="237"/>
    </row>
    <row r="4" spans="1:9" ht="48" customHeight="1" x14ac:dyDescent="0.25">
      <c r="A4" s="238" t="s">
        <v>95</v>
      </c>
      <c r="B4" s="239"/>
      <c r="C4" s="239"/>
      <c r="D4" s="239"/>
      <c r="E4" s="239"/>
      <c r="F4" s="239"/>
      <c r="G4" s="239"/>
      <c r="H4" s="239"/>
      <c r="I4" s="240"/>
    </row>
    <row r="5" spans="1:9" s="66" customFormat="1" x14ac:dyDescent="0.25">
      <c r="A5" s="63"/>
      <c r="B5" s="63"/>
      <c r="C5" s="63"/>
      <c r="D5" s="63"/>
      <c r="E5" s="63"/>
      <c r="F5" s="63"/>
      <c r="G5" s="2" t="s">
        <v>119</v>
      </c>
      <c r="H5" s="63"/>
      <c r="I5" s="63"/>
    </row>
    <row r="6" spans="1:9" s="66" customFormat="1" x14ac:dyDescent="0.25">
      <c r="A6" s="116"/>
      <c r="B6" s="63"/>
      <c r="C6" s="63"/>
      <c r="D6" s="63"/>
      <c r="E6" s="63"/>
      <c r="F6" s="63"/>
      <c r="G6" s="63"/>
      <c r="H6" s="63"/>
      <c r="I6" s="63"/>
    </row>
    <row r="7" spans="1:9" x14ac:dyDescent="0.25">
      <c r="A7" s="116"/>
    </row>
  </sheetData>
  <mergeCells count="2">
    <mergeCell ref="A3:I3"/>
    <mergeCell ref="A4:I4"/>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G4" sqref="G4"/>
    </sheetView>
  </sheetViews>
  <sheetFormatPr baseColWidth="10" defaultRowHeight="15" x14ac:dyDescent="0.25"/>
  <cols>
    <col min="9" max="9" width="13.140625" customWidth="1"/>
  </cols>
  <sheetData>
    <row r="1" spans="1:9" x14ac:dyDescent="0.25">
      <c r="A1" s="50" t="s">
        <v>55</v>
      </c>
    </row>
    <row r="3" spans="1:9" ht="220.5" customHeight="1" x14ac:dyDescent="0.25">
      <c r="A3" s="241" t="s">
        <v>93</v>
      </c>
      <c r="B3" s="242"/>
      <c r="C3" s="242"/>
      <c r="D3" s="242"/>
      <c r="E3" s="242"/>
      <c r="F3" s="242"/>
      <c r="G3" s="242"/>
      <c r="H3" s="242"/>
      <c r="I3" s="243"/>
    </row>
    <row r="4" spans="1:9" x14ac:dyDescent="0.25">
      <c r="G4" s="2" t="s">
        <v>119</v>
      </c>
    </row>
  </sheetData>
  <mergeCells count="1">
    <mergeCell ref="A3:I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G9" sqref="G9"/>
    </sheetView>
  </sheetViews>
  <sheetFormatPr baseColWidth="10" defaultRowHeight="15" x14ac:dyDescent="0.25"/>
  <cols>
    <col min="1" max="1" width="14" customWidth="1"/>
    <col min="10" max="10" width="30" customWidth="1"/>
  </cols>
  <sheetData>
    <row r="1" spans="1:10" x14ac:dyDescent="0.25">
      <c r="A1" s="50" t="s">
        <v>59</v>
      </c>
    </row>
    <row r="3" spans="1:10" ht="15" customHeight="1" x14ac:dyDescent="0.25">
      <c r="A3" s="192" t="s">
        <v>94</v>
      </c>
      <c r="B3" s="66"/>
      <c r="C3" s="66"/>
      <c r="D3" s="66"/>
      <c r="E3" s="66"/>
      <c r="F3" s="66"/>
      <c r="G3" s="66"/>
      <c r="H3" s="66"/>
      <c r="I3" s="66"/>
      <c r="J3" s="66"/>
    </row>
    <row r="4" spans="1:10" ht="15" customHeight="1" x14ac:dyDescent="0.25">
      <c r="A4" s="192" t="s">
        <v>117</v>
      </c>
      <c r="B4" s="66"/>
      <c r="C4" s="193"/>
      <c r="D4" s="66"/>
      <c r="E4" s="66"/>
      <c r="F4" s="66"/>
      <c r="G4" s="66"/>
      <c r="H4" s="66"/>
      <c r="I4" s="66"/>
      <c r="J4" s="66"/>
    </row>
    <row r="5" spans="1:10" ht="15" customHeight="1" x14ac:dyDescent="0.25">
      <c r="A5" s="192" t="s">
        <v>116</v>
      </c>
      <c r="B5" s="66"/>
      <c r="C5" s="66"/>
      <c r="D5" s="66"/>
      <c r="E5" s="66"/>
      <c r="F5" s="66"/>
      <c r="G5" s="66"/>
      <c r="H5" s="66"/>
      <c r="I5" s="66"/>
      <c r="J5" s="66"/>
    </row>
    <row r="6" spans="1:10" ht="15" customHeight="1" x14ac:dyDescent="0.25">
      <c r="A6" s="192" t="s">
        <v>114</v>
      </c>
      <c r="B6" s="66"/>
      <c r="C6" s="66"/>
      <c r="D6" s="66"/>
      <c r="E6" s="66"/>
      <c r="F6" s="66"/>
      <c r="G6" s="66"/>
      <c r="H6" s="66"/>
      <c r="I6" s="66"/>
      <c r="J6" s="66"/>
    </row>
    <row r="7" spans="1:10" ht="15" customHeight="1" x14ac:dyDescent="0.25">
      <c r="A7" s="192" t="s">
        <v>115</v>
      </c>
      <c r="B7" s="66"/>
      <c r="C7" s="66"/>
      <c r="D7" s="66"/>
      <c r="E7" s="66"/>
      <c r="F7" s="66"/>
      <c r="G7" s="66"/>
      <c r="H7" s="66"/>
      <c r="I7" s="66"/>
      <c r="J7" s="66"/>
    </row>
    <row r="9" spans="1:10" x14ac:dyDescent="0.25">
      <c r="G9" s="2" t="s">
        <v>119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Figure 1</vt:lpstr>
      <vt:lpstr>Figure 2 </vt:lpstr>
      <vt:lpstr>Figure 3</vt:lpstr>
      <vt:lpstr>Figure 4</vt:lpstr>
      <vt:lpstr>Figure 5</vt:lpstr>
      <vt:lpstr>Figure 6</vt:lpstr>
      <vt:lpstr>Source</vt:lpstr>
      <vt:lpstr>Champ</vt:lpstr>
      <vt:lpstr>Bibliographie</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personnels de l’Éducation nationale en 2019-2020</dc:title>
  <dc:creator>DEPP-MENJS;direction de l'évaluation, de la prospective et de la performance;ministère de l'éducation nationale, de la Jeunesse et des Sports</dc:creator>
  <cp:lastModifiedBy>Administration centrale</cp:lastModifiedBy>
  <cp:lastPrinted>2020-07-07T14:50:17Z</cp:lastPrinted>
  <dcterms:created xsi:type="dcterms:W3CDTF">2018-02-22T13:45:15Z</dcterms:created>
  <dcterms:modified xsi:type="dcterms:W3CDTF">2020-12-17T15:58:36Z</dcterms:modified>
</cp:coreProperties>
</file>