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tables/table4.xml" ContentType="application/vnd.openxmlformats-officedocument.spreadsheetml.table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tables/table5.xml" ContentType="application/vnd.openxmlformats-officedocument.spreadsheetml.table+xml"/>
  <Override PartName="/xl/drawings/drawing17.xml" ContentType="application/vnd.openxmlformats-officedocument.drawing+xml"/>
  <Override PartName="/xl/tables/table6.xml" ContentType="application/vnd.openxmlformats-officedocument.spreadsheetml.table+xml"/>
  <Override PartName="/xl/drawings/drawing18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str-depp-dve\02_PUBLICATIONS\RSU 2021\WEB\Chapitres\"/>
    </mc:Choice>
  </mc:AlternateContent>
  <bookViews>
    <workbookView xWindow="32772" yWindow="32772" windowWidth="28800" windowHeight="11628" tabRatio="762"/>
  </bookViews>
  <sheets>
    <sheet name="Figure 12.1" sheetId="22" r:id="rId1"/>
    <sheet name="tableau 12.1 et figure12.2" sheetId="4" r:id="rId2"/>
    <sheet name="tableau 12.2 et figure 12.3" sheetId="1" r:id="rId3"/>
    <sheet name="Figure 12.4 PIM" sheetId="2" r:id="rId4"/>
    <sheet name="tableau 12.3 ASIA et figure12.5" sheetId="5" r:id="rId5"/>
    <sheet name="LOGEMENTS tableau 12.4" sheetId="16" r:id="rId6"/>
    <sheet name=" Figure 12.6" sheetId="3" r:id="rId7"/>
    <sheet name="Figure 12.7" sheetId="6" r:id="rId8"/>
    <sheet name="Figure 12.8" sheetId="7" r:id="rId9"/>
    <sheet name="MGEN tableau 12.5 figure 12.9" sheetId="8" r:id="rId10"/>
    <sheet name="AC tableau 12.6" sheetId="17" r:id="rId11"/>
    <sheet name="Annexe 12.5" sheetId="9" r:id="rId12"/>
    <sheet name="Annexe 12.5 suite" sheetId="10" r:id="rId13"/>
    <sheet name="Annexe 12.6" sheetId="12" r:id="rId14"/>
    <sheet name="Annexe 12.7" sheetId="14" r:id="rId15"/>
    <sheet name="Annexe 12.8" sheetId="15" r:id="rId16"/>
  </sheets>
  <definedNames>
    <definedName name="_xlnm.Print_Area" localSheetId="6">' Figure 12.6'!$A$38:$K$77</definedName>
    <definedName name="_xlnm.Print_Area" localSheetId="11">'Annexe 12.5'!$A$1:$I$40</definedName>
    <definedName name="_xlnm.Print_Area" localSheetId="0">'Figure 12.1'!$A$12:$G$29</definedName>
    <definedName name="_xlnm.Print_Area" localSheetId="3">'Figure 12.4 PIM'!$F$40:$O$78</definedName>
    <definedName name="_xlnm.Print_Area" localSheetId="7">'Figure 12.7'!$A$38:$K$76</definedName>
    <definedName name="_xlnm.Print_Area" localSheetId="8">'Figure 12.8'!$A$34:$P$77</definedName>
  </definedNames>
  <calcPr calcId="181029"/>
</workbook>
</file>

<file path=xl/calcChain.xml><?xml version="1.0" encoding="utf-8"?>
<calcChain xmlns="http://schemas.openxmlformats.org/spreadsheetml/2006/main">
  <c r="D17" i="5" l="1"/>
  <c r="H14" i="5"/>
  <c r="C73" i="2"/>
  <c r="B9" i="22"/>
  <c r="D4" i="3"/>
  <c r="D35" i="3"/>
  <c r="D4" i="6"/>
  <c r="D5" i="6"/>
  <c r="D6" i="6"/>
  <c r="D7" i="6"/>
  <c r="D8" i="6"/>
  <c r="D9" i="6"/>
  <c r="D10" i="6"/>
  <c r="D11" i="6"/>
  <c r="D14" i="6"/>
  <c r="D15" i="6"/>
  <c r="D13" i="6"/>
  <c r="D12" i="6"/>
  <c r="D17" i="6"/>
  <c r="D16" i="6"/>
  <c r="D18" i="6"/>
  <c r="D19" i="6"/>
  <c r="D20" i="6"/>
  <c r="D23" i="6"/>
  <c r="D22" i="6"/>
  <c r="D21" i="6"/>
  <c r="D24" i="6"/>
  <c r="D25" i="6"/>
  <c r="D28" i="6"/>
  <c r="D27" i="6"/>
  <c r="D26" i="6"/>
  <c r="D29" i="6"/>
  <c r="D30" i="6"/>
  <c r="D31" i="6"/>
  <c r="D32" i="6"/>
  <c r="D33" i="6"/>
  <c r="D3" i="6"/>
  <c r="D34" i="6"/>
  <c r="C34" i="6"/>
  <c r="B34" i="6"/>
  <c r="C42" i="9"/>
  <c r="C43" i="9"/>
  <c r="B35" i="3"/>
  <c r="C35" i="3"/>
  <c r="D3" i="2"/>
  <c r="G3" i="2"/>
  <c r="K3" i="2"/>
  <c r="J3" i="2"/>
  <c r="D4" i="2"/>
  <c r="K4" i="2"/>
  <c r="G4" i="2"/>
  <c r="J4" i="2"/>
  <c r="D5" i="2"/>
  <c r="G5" i="2"/>
  <c r="K5" i="2"/>
  <c r="J5" i="2"/>
  <c r="D6" i="2"/>
  <c r="K6" i="2"/>
  <c r="G6" i="2"/>
  <c r="J6" i="2"/>
  <c r="D7" i="2"/>
  <c r="G7" i="2"/>
  <c r="K7" i="2"/>
  <c r="J7" i="2"/>
  <c r="D8" i="2"/>
  <c r="K8" i="2"/>
  <c r="G8" i="2"/>
  <c r="J8" i="2"/>
  <c r="D9" i="2"/>
  <c r="G9" i="2"/>
  <c r="K9" i="2"/>
  <c r="J9" i="2"/>
  <c r="D10" i="2"/>
  <c r="K10" i="2"/>
  <c r="G10" i="2"/>
  <c r="J10" i="2"/>
  <c r="D11" i="2"/>
  <c r="G11" i="2"/>
  <c r="K11" i="2"/>
  <c r="J11" i="2"/>
  <c r="D12" i="2"/>
  <c r="K12" i="2"/>
  <c r="G12" i="2"/>
  <c r="J12" i="2"/>
  <c r="D13" i="2"/>
  <c r="G13" i="2"/>
  <c r="K13" i="2"/>
  <c r="J13" i="2"/>
  <c r="D14" i="2"/>
  <c r="K14" i="2"/>
  <c r="G14" i="2"/>
  <c r="J14" i="2"/>
  <c r="D15" i="2"/>
  <c r="G15" i="2"/>
  <c r="K15" i="2"/>
  <c r="J15" i="2"/>
  <c r="D16" i="2"/>
  <c r="K16" i="2"/>
  <c r="G16" i="2"/>
  <c r="J16" i="2"/>
  <c r="D17" i="2"/>
  <c r="G17" i="2"/>
  <c r="K17" i="2"/>
  <c r="J17" i="2"/>
  <c r="D18" i="2"/>
  <c r="K18" i="2"/>
  <c r="G18" i="2"/>
  <c r="J18" i="2"/>
  <c r="D19" i="2"/>
  <c r="G19" i="2"/>
  <c r="K19" i="2"/>
  <c r="J19" i="2"/>
  <c r="D21" i="2"/>
  <c r="K21" i="2"/>
  <c r="G21" i="2"/>
  <c r="J21" i="2"/>
  <c r="D22" i="2"/>
  <c r="G22" i="2"/>
  <c r="K22" i="2"/>
  <c r="J22" i="2"/>
  <c r="D23" i="2"/>
  <c r="K23" i="2"/>
  <c r="G23" i="2"/>
  <c r="J23" i="2"/>
  <c r="D24" i="2"/>
  <c r="G24" i="2"/>
  <c r="K24" i="2"/>
  <c r="J24" i="2"/>
  <c r="D25" i="2"/>
  <c r="K25" i="2"/>
  <c r="G25" i="2"/>
  <c r="J25" i="2"/>
  <c r="D26" i="2"/>
  <c r="G26" i="2"/>
  <c r="K26" i="2"/>
  <c r="J26" i="2"/>
  <c r="D27" i="2"/>
  <c r="K27" i="2"/>
  <c r="G27" i="2"/>
  <c r="J27" i="2"/>
  <c r="D28" i="2"/>
  <c r="G28" i="2"/>
  <c r="K28" i="2"/>
  <c r="J28" i="2"/>
  <c r="D29" i="2"/>
  <c r="K29" i="2"/>
  <c r="G29" i="2"/>
  <c r="J29" i="2"/>
  <c r="D30" i="2"/>
  <c r="G30" i="2"/>
  <c r="K30" i="2"/>
  <c r="J30" i="2"/>
  <c r="D31" i="2"/>
  <c r="K31" i="2"/>
  <c r="G31" i="2"/>
  <c r="J31" i="2"/>
  <c r="D32" i="2"/>
  <c r="G32" i="2"/>
  <c r="K32" i="2"/>
  <c r="J32" i="2"/>
  <c r="D33" i="2"/>
  <c r="K33" i="2"/>
  <c r="G33" i="2"/>
  <c r="J33" i="2"/>
  <c r="B34" i="2"/>
  <c r="C34" i="2"/>
  <c r="D34" i="2"/>
  <c r="E34" i="2"/>
  <c r="G34" i="2"/>
  <c r="F34" i="2"/>
  <c r="H34" i="2"/>
  <c r="J34" i="2"/>
  <c r="I34" i="2"/>
  <c r="E42" i="2"/>
  <c r="E73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B73" i="2"/>
  <c r="D73" i="2"/>
  <c r="E132" i="2"/>
  <c r="E163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B163" i="2"/>
  <c r="C163" i="2"/>
  <c r="D163" i="2"/>
  <c r="E22" i="4"/>
  <c r="H11" i="5"/>
  <c r="H13" i="5"/>
  <c r="H9" i="5"/>
  <c r="C23" i="1"/>
  <c r="C22" i="1"/>
  <c r="C21" i="1"/>
  <c r="E21" i="4"/>
  <c r="H10" i="5"/>
  <c r="K34" i="2"/>
  <c r="F36" i="2"/>
  <c r="I36" i="2"/>
  <c r="C36" i="2"/>
  <c r="H12" i="5"/>
  <c r="K36" i="2"/>
</calcChain>
</file>

<file path=xl/sharedStrings.xml><?xml version="1.0" encoding="utf-8"?>
<sst xmlns="http://schemas.openxmlformats.org/spreadsheetml/2006/main" count="614" uniqueCount="217">
  <si>
    <t>Part en %</t>
  </si>
  <si>
    <t>%</t>
  </si>
  <si>
    <t>Total</t>
  </si>
  <si>
    <t>Programme LOLF</t>
  </si>
  <si>
    <t>PIM</t>
  </si>
  <si>
    <t>vA-VD/VD</t>
  </si>
  <si>
    <t>Dépenses 
(en euros)</t>
  </si>
  <si>
    <t>Programme 214 "Soutien à la politique de l'éducation nationale"</t>
  </si>
  <si>
    <t>Programme 139 "Enseignement privé du 1er et du 2nd degrés"</t>
  </si>
  <si>
    <t>Type de prestation</t>
  </si>
  <si>
    <t>Bénéficiaires</t>
  </si>
  <si>
    <t>Aide aux enfants handicapés</t>
  </si>
  <si>
    <t>Aide aux vacances</t>
  </si>
  <si>
    <t>Sous-total</t>
  </si>
  <si>
    <t>Aide à la restauration (nombre de repas)</t>
  </si>
  <si>
    <t>Soutien à la politique de l'éducation nationale</t>
  </si>
  <si>
    <t>TOTAL</t>
  </si>
  <si>
    <t>Aix-Marseille</t>
  </si>
  <si>
    <t>Amiens</t>
  </si>
  <si>
    <t>Besançon</t>
  </si>
  <si>
    <t>Bordeaux</t>
  </si>
  <si>
    <t>Caen</t>
  </si>
  <si>
    <t>Clermont-Ferrand</t>
  </si>
  <si>
    <t>Corse</t>
  </si>
  <si>
    <t>Créteil</t>
  </si>
  <si>
    <t>Dijon</t>
  </si>
  <si>
    <t>Grenoble</t>
  </si>
  <si>
    <t>Guadeloupe</t>
  </si>
  <si>
    <t>Guyane</t>
  </si>
  <si>
    <t>La Réunion</t>
  </si>
  <si>
    <t>Lille</t>
  </si>
  <si>
    <t>Limoges</t>
  </si>
  <si>
    <t>Lyon</t>
  </si>
  <si>
    <t>Martinique</t>
  </si>
  <si>
    <t>Montpellier</t>
  </si>
  <si>
    <t>Nancy-Metz</t>
  </si>
  <si>
    <t>Nantes</t>
  </si>
  <si>
    <t>Nice</t>
  </si>
  <si>
    <t>Orléans-Tours</t>
  </si>
  <si>
    <t>Paris</t>
  </si>
  <si>
    <t>Poitiers</t>
  </si>
  <si>
    <t>Reims</t>
  </si>
  <si>
    <t>Rennes</t>
  </si>
  <si>
    <t>Rouen</t>
  </si>
  <si>
    <t>Strasbourg</t>
  </si>
  <si>
    <t>Toulouse</t>
  </si>
  <si>
    <t>Versailles</t>
  </si>
  <si>
    <t>Mayotte</t>
  </si>
  <si>
    <t>Environnement professionnel</t>
  </si>
  <si>
    <t>Environnement privé</t>
  </si>
  <si>
    <t>P139</t>
  </si>
  <si>
    <t>Restauration</t>
  </si>
  <si>
    <t>Enfants handicapés</t>
  </si>
  <si>
    <t>Aides aux Vacances</t>
  </si>
  <si>
    <t>total P214+P139</t>
  </si>
  <si>
    <t>TOTAL PIM P. 214 et 139 (par ordre alphabétique)</t>
  </si>
  <si>
    <t>ASIA</t>
  </si>
  <si>
    <t>Dépenses</t>
  </si>
  <si>
    <t>En euros</t>
  </si>
  <si>
    <t>Effectifs</t>
  </si>
  <si>
    <t>Accueil-information-conseil</t>
  </si>
  <si>
    <t>Garde des jeunes enfants et aide aux études</t>
  </si>
  <si>
    <t>Vacances-culture-loisirs</t>
  </si>
  <si>
    <t xml:space="preserve">   -</t>
  </si>
  <si>
    <t xml:space="preserve"> -</t>
  </si>
  <si>
    <t xml:space="preserve">      -</t>
  </si>
  <si>
    <t>P 214</t>
  </si>
  <si>
    <r>
      <t>Enseignement privé du 1er et du 2</t>
    </r>
    <r>
      <rPr>
        <b/>
        <vertAlign val="superscript"/>
        <sz val="11"/>
        <color indexed="8"/>
        <rFont val="Calibri"/>
        <family val="2"/>
      </rPr>
      <t>nd</t>
    </r>
    <r>
      <rPr>
        <b/>
        <sz val="11"/>
        <color indexed="8"/>
        <rFont val="Calibri"/>
        <family val="2"/>
      </rPr>
      <t xml:space="preserve"> degrés</t>
    </r>
  </si>
  <si>
    <t>TOTAL PIM P. 214 et 139 (par ordre décroissant)</t>
  </si>
  <si>
    <t>SECOURS</t>
  </si>
  <si>
    <t>Enseignement privé du 1er et du 2nd degrés</t>
  </si>
  <si>
    <t>SECOURS 139</t>
  </si>
  <si>
    <t>SECOURS 214</t>
  </si>
  <si>
    <t>Nombre de secours attribués</t>
  </si>
  <si>
    <t>Actions concertées/Techniciennes d'intervention</t>
  </si>
  <si>
    <t>Equipements spéciaux</t>
  </si>
  <si>
    <t>Centres de vacances</t>
  </si>
  <si>
    <t>Tierce personne</t>
  </si>
  <si>
    <t>Réservation de lits</t>
  </si>
  <si>
    <t>PAS/Centres de réadaptation</t>
  </si>
  <si>
    <t>Techniciennes d'intervention sociale et familiale</t>
  </si>
  <si>
    <t>Dépenses totales</t>
  </si>
  <si>
    <t>en euros</t>
  </si>
  <si>
    <t>Part du ministère</t>
  </si>
  <si>
    <t>Participation du ministère</t>
  </si>
  <si>
    <t>Académies</t>
  </si>
  <si>
    <t>Total France métropolitaine</t>
  </si>
  <si>
    <t xml:space="preserve">Programme 214 
Soutien à la politique de l'éducation nationale </t>
  </si>
  <si>
    <r>
      <t>Programme 139
Enseignement privé du 1er et du 2</t>
    </r>
    <r>
      <rPr>
        <b/>
        <vertAlign val="superscript"/>
        <sz val="11"/>
        <color indexed="8"/>
        <rFont val="Calibri"/>
        <family val="2"/>
      </rPr>
      <t>nd</t>
    </r>
    <r>
      <rPr>
        <b/>
        <sz val="11"/>
        <color indexed="8"/>
        <rFont val="Calibri"/>
        <family val="2"/>
      </rPr>
      <t xml:space="preserve"> degrés </t>
    </r>
  </si>
  <si>
    <t xml:space="preserve">TOTAL </t>
  </si>
  <si>
    <t>Total DOM</t>
  </si>
  <si>
    <t>Total programme 214 et 139</t>
  </si>
  <si>
    <t>Soutien  à la politique de l'éducation nationale</t>
  </si>
  <si>
    <t>Agents bénéficiaires</t>
  </si>
  <si>
    <r>
      <t>Enseignement privé du 1er et du 2</t>
    </r>
    <r>
      <rPr>
        <b/>
        <vertAlign val="superscript"/>
        <sz val="11"/>
        <color indexed="8"/>
        <rFont val="Calibri"/>
        <family val="2"/>
      </rPr>
      <t xml:space="preserve">nd </t>
    </r>
    <r>
      <rPr>
        <b/>
        <sz val="11"/>
        <color indexed="8"/>
        <rFont val="Calibri"/>
        <family val="2"/>
      </rPr>
      <t>degrés</t>
    </r>
  </si>
  <si>
    <t>Ayants cause</t>
  </si>
  <si>
    <t>Montant total des secours
 (en euros)</t>
  </si>
  <si>
    <t>Montant moyen accordé 
(en euros)</t>
  </si>
  <si>
    <t>Montant maximum accordé 
(en euros)</t>
  </si>
  <si>
    <t>Enseignement privé du 1er 
et du 2nd degrés</t>
  </si>
  <si>
    <t>Soutien à la politique de l'éducation nationale 
(%)</t>
  </si>
  <si>
    <r>
      <t>Enseignement privé du 1er et du 2</t>
    </r>
    <r>
      <rPr>
        <b/>
        <vertAlign val="superscript"/>
        <sz val="11"/>
        <color indexed="8"/>
        <rFont val="Calibri"/>
        <family val="2"/>
      </rPr>
      <t xml:space="preserve">nd </t>
    </r>
    <r>
      <rPr>
        <b/>
        <sz val="11"/>
        <color indexed="8"/>
        <rFont val="Calibri"/>
        <family val="2"/>
      </rPr>
      <t>degrés
 (%)</t>
    </r>
  </si>
  <si>
    <t>Restauration P214</t>
  </si>
  <si>
    <t>Restauration P139</t>
  </si>
  <si>
    <t>Enfants handicapés P214</t>
  </si>
  <si>
    <t>Enfants handicapés P139</t>
  </si>
  <si>
    <t>Vacances P214</t>
  </si>
  <si>
    <t>Vacances P139</t>
  </si>
  <si>
    <t>TOTAL GENERAL</t>
  </si>
  <si>
    <t>Aides aux vacances</t>
  </si>
  <si>
    <t>AIX-MARSEILLE</t>
  </si>
  <si>
    <t>AMIENS</t>
  </si>
  <si>
    <t>BESANCON</t>
  </si>
  <si>
    <t>BORDEAUX</t>
  </si>
  <si>
    <t>CAEN</t>
  </si>
  <si>
    <t>CLERMONT-FERRAND</t>
  </si>
  <si>
    <t>CORSE</t>
  </si>
  <si>
    <t>CRETEIL</t>
  </si>
  <si>
    <t>DIJON</t>
  </si>
  <si>
    <t>GRENOBLE</t>
  </si>
  <si>
    <t>GUADELOUPE</t>
  </si>
  <si>
    <t>GUYANE</t>
  </si>
  <si>
    <t>LA REUNION</t>
  </si>
  <si>
    <t>LILLE</t>
  </si>
  <si>
    <t>LIMOGES</t>
  </si>
  <si>
    <t>LYON</t>
  </si>
  <si>
    <t>MARTINIQUE</t>
  </si>
  <si>
    <t>MONTPELLIER</t>
  </si>
  <si>
    <t>NANCY-METZ</t>
  </si>
  <si>
    <t>NANTES</t>
  </si>
  <si>
    <t>NICE</t>
  </si>
  <si>
    <t>ORLEANS-TOURS</t>
  </si>
  <si>
    <t>PARIS</t>
  </si>
  <si>
    <t>POITIERS</t>
  </si>
  <si>
    <t>REIMS</t>
  </si>
  <si>
    <t>RENNES</t>
  </si>
  <si>
    <t>ROUEN</t>
  </si>
  <si>
    <t>STRASBOURG</t>
  </si>
  <si>
    <t>TOULOUSE</t>
  </si>
  <si>
    <t>VERSAILLES</t>
  </si>
  <si>
    <t>Dépenses (en euros)</t>
  </si>
  <si>
    <r>
      <t>4</t>
    </r>
    <r>
      <rPr>
        <sz val="11"/>
        <color theme="1"/>
        <rFont val="Marianne Light"/>
        <family val="2"/>
        <scheme val="minor"/>
      </rPr>
      <t>CR : centre de réadaptation.</t>
    </r>
  </si>
  <si>
    <r>
      <t>4</t>
    </r>
    <r>
      <rPr>
        <sz val="11"/>
        <color theme="1"/>
        <rFont val="Marianne Light"/>
        <family val="2"/>
        <scheme val="minor"/>
      </rPr>
      <t>PAS : réseau académique de prévention, d'aide et de suivi.</t>
    </r>
  </si>
  <si>
    <t>Dépenses
(en euros)</t>
  </si>
  <si>
    <t>Secours</t>
  </si>
  <si>
    <t>Nombre de dossiers examinés</t>
  </si>
  <si>
    <t>Enseignants</t>
  </si>
  <si>
    <t>Non enseignants</t>
  </si>
  <si>
    <t>Retraités</t>
  </si>
  <si>
    <t>MAYOTTE</t>
  </si>
  <si>
    <t>Total général</t>
  </si>
  <si>
    <r>
      <t>Logement (dont CIV)</t>
    </r>
    <r>
      <rPr>
        <vertAlign val="superscript"/>
        <sz val="11"/>
        <color indexed="8"/>
        <rFont val="Calibri"/>
        <family val="2"/>
      </rPr>
      <t xml:space="preserve"> </t>
    </r>
  </si>
  <si>
    <t>Montant des conventionnements</t>
  </si>
  <si>
    <t>nombre de logements réservés</t>
  </si>
  <si>
    <t>Académie de Créteil</t>
  </si>
  <si>
    <t>Académie de Versailles</t>
  </si>
  <si>
    <t>Académie de Lille</t>
  </si>
  <si>
    <t>Académie d'Amiens</t>
  </si>
  <si>
    <t xml:space="preserve">Académies </t>
  </si>
  <si>
    <t>Délégation de crédits</t>
  </si>
  <si>
    <t>Prestations</t>
  </si>
  <si>
    <t>Montants</t>
  </si>
  <si>
    <t>Aides aux enfants handicapés</t>
  </si>
  <si>
    <t>Aides aux séjouts d'enfants</t>
  </si>
  <si>
    <t>Retauration</t>
  </si>
  <si>
    <t>Accueil/Info/Conseil</t>
  </si>
  <si>
    <t>Enfance et études</t>
  </si>
  <si>
    <t>Logement</t>
  </si>
  <si>
    <t>Vacances, culture, loisirs</t>
  </si>
  <si>
    <t>Total dépenses administration centrale</t>
  </si>
  <si>
    <t>nombre de solutions de logements réservés</t>
  </si>
  <si>
    <t>Mayotte : installation du Comité départemental d'aide sociale en mars 2019.</t>
  </si>
  <si>
    <r>
      <t>4</t>
    </r>
    <r>
      <rPr>
        <i/>
        <sz val="11"/>
        <color indexed="8"/>
        <rFont val="Calibri"/>
        <family val="2"/>
      </rPr>
      <t>Source : DGRH-C1-3, données 2019</t>
    </r>
  </si>
  <si>
    <t>Tableau 12.1 - Dépenses d'action sociale des académies en 2019 (hors subventions versées</t>
  </si>
  <si>
    <t>aux associations et à la MGEN) et évolution rapportée à 2018, par programme LOLF (214 et 139)</t>
  </si>
  <si>
    <t>Tableau 12.2 - Nombre de bénéficiaires et montant des prestations interministérielles
 à réglementation commune gérées en académie, par programme LOLF, en 2019</t>
  </si>
  <si>
    <t>Tableau 12.3 - Montants et bénéficiaires des prestations ASIA du programme 214
 "Soutien à la politique de l'éducation nationale" en 2019</t>
  </si>
  <si>
    <r>
      <t>4</t>
    </r>
    <r>
      <rPr>
        <i/>
        <sz val="11"/>
        <color indexed="8"/>
        <rFont val="Calibri"/>
        <family val="2"/>
      </rPr>
      <t>Source : DGRH-C1-3, données 2019.</t>
    </r>
  </si>
  <si>
    <t>Tableau 12.4 - Mesure ministérielle : Réservation de logements sociaux</t>
  </si>
  <si>
    <r>
      <t>4</t>
    </r>
    <r>
      <rPr>
        <sz val="11"/>
        <color theme="1"/>
        <rFont val="Marianne Light"/>
        <family val="2"/>
        <scheme val="minor"/>
      </rPr>
      <t>Source : DGRH-C1-3, données 2019.</t>
    </r>
  </si>
  <si>
    <t>Tableau 12.5 - Prestations gérées en partenariat avec la MGEN, en 2019</t>
  </si>
  <si>
    <t>Evolution 2019/2018 (%)</t>
  </si>
  <si>
    <t>Evolution 2019-2018 (en %)</t>
  </si>
  <si>
    <t>Evolution 2019/2018 (en %)</t>
  </si>
  <si>
    <t xml:space="preserve">Tableau 12.6 - Les dépenses d'action sociale de l'administration centrale en 2019 
(PIM, ASIA, Secours) </t>
  </si>
  <si>
    <t>Total PIM</t>
  </si>
  <si>
    <t>Total ASIA</t>
  </si>
  <si>
    <t>Réservation de logements sociaux</t>
  </si>
  <si>
    <t xml:space="preserve">Subventions </t>
  </si>
  <si>
    <t>Action sociale d'initiative académique (ASIA)</t>
  </si>
  <si>
    <t>Secours urgents et exceptionnels</t>
  </si>
  <si>
    <t>Prestations interministérielles (PIM)</t>
  </si>
  <si>
    <t xml:space="preserve">Figure 12.1 - Répartition des dépenses d'action sociale en 2019 </t>
  </si>
  <si>
    <t>par types de prestations (214 et 139)</t>
  </si>
  <si>
    <t>Source : DGRH-C1-3, données 2019</t>
  </si>
  <si>
    <t xml:space="preserve">Figure 12.2 - Répartition des dépenses d'action sociale en 2019 </t>
  </si>
  <si>
    <t>par programme budgétaire (214 et 139</t>
  </si>
  <si>
    <t>Source : DGRH-C1-3, données 2019.</t>
  </si>
  <si>
    <t>Figure 12.5 - Répartition des dépenses d'ASIA du programme</t>
  </si>
  <si>
    <t xml:space="preserve"> "Soutien à la politique de l'éducation nationale" par type, en 2019</t>
  </si>
  <si>
    <t xml:space="preserve">Figure 12.9 - Prestations gérées en partenariat </t>
  </si>
  <si>
    <t>avec la mutuelle générale de l'Education nationale (MGEN)</t>
  </si>
  <si>
    <t>Figure 12.4 - Répartition des dépenses académiques des PIM par type, en 2019</t>
  </si>
  <si>
    <t>Figure 12.2 - Répartition des prestations interministérielles (tous programmes) par type, en 2015</t>
  </si>
  <si>
    <t xml:space="preserve">Figure 12.6 - Répartition des dépenses d'ASIA (en euros) </t>
  </si>
  <si>
    <t>par académie et programme  budgétaire, en 2019</t>
  </si>
  <si>
    <t>Figure 12.7 - Répartition académique des dépenses (en euros)</t>
  </si>
  <si>
    <t xml:space="preserve"> au titre des secours, par programme budgétaire, en 2019</t>
  </si>
  <si>
    <t xml:space="preserve">Source : DGRH-C1-3, </t>
  </si>
  <si>
    <t>Figure 12.8 - Montant moyen accordé au titre des secours urgents et exceptionnels pour le programme "Soutien à la politique de l'éducation nationale" en 2019 1</t>
  </si>
  <si>
    <r>
      <t xml:space="preserve">1. </t>
    </r>
    <r>
      <rPr>
        <i/>
        <sz val="11"/>
        <color indexed="8"/>
        <rFont val="Marianne Light"/>
        <family val="3"/>
      </rPr>
      <t>Voir tableau 12.8 pour le détail académique du nombre d'agents bénéficiaires et des montants de secours urgents et exceptionnels au titre du programme 214 (secteur scolaire).</t>
    </r>
  </si>
  <si>
    <r>
      <t>4</t>
    </r>
    <r>
      <rPr>
        <i/>
        <sz val="11"/>
        <color indexed="63"/>
        <rFont val="Marianne Light"/>
        <family val="3"/>
      </rPr>
      <t>Source : DGRH-C1-3, données 2019</t>
    </r>
  </si>
  <si>
    <t>Tableau 12.7 - Prestations interministérielles (PIM) en 2019, répartition des dépenses académiques (en euros) par programme et type</t>
  </si>
  <si>
    <t>Tableau 12.7 - Suite</t>
  </si>
  <si>
    <t>Tableau 12.8 - Dépenses d'ASIA (en euros) par académie et programme budgétaire, en 2019</t>
  </si>
  <si>
    <t>Tableau 12.9 - Répartition des dépenses totales (en euros) au titre des secours par programme et académie, en 2019</t>
  </si>
  <si>
    <t>Tableau 12.10 - Nombre d'agents bénéficiaires et montants des secours urgents et exceptionnels au titre du programme 214 (secteur scolaire public), 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</si>
</sst>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%"/>
    <numFmt numFmtId="166" formatCode="0.0"/>
    <numFmt numFmtId="167" formatCode="#,##0\ &quot;€&quot;"/>
    <numFmt numFmtId="168" formatCode="_-* #,##0\ _€_-;\-* #,##0\ _€_-;_-* &quot;-&quot;??\ _€_-;_-@_-"/>
    <numFmt numFmtId="169" formatCode="_(&quot;€&quot;* #,##0.00_);_(&quot;€&quot;* \(#,##0.00\);_(&quot;€&quot;* &quot;-&quot;??_);_(@_)"/>
    <numFmt numFmtId="170" formatCode="0\ %"/>
    <numFmt numFmtId="171" formatCode="#,##0.00\ &quot;€&quot;"/>
  </numFmts>
  <fonts count="54">
    <font>
      <sz val="11"/>
      <color theme="1"/>
      <name val="Marianne Light"/>
      <family val="2"/>
      <scheme val="minor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1"/>
      <color indexed="8"/>
      <name val="Calibri"/>
      <family val="2"/>
    </font>
    <font>
      <sz val="8"/>
      <name val="Verdan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  <charset val="1"/>
    </font>
    <font>
      <sz val="9"/>
      <name val="Arial Unicode MS"/>
      <family val="2"/>
    </font>
    <font>
      <i/>
      <sz val="11"/>
      <color indexed="63"/>
      <name val="Marianne Light"/>
      <family val="3"/>
    </font>
    <font>
      <i/>
      <sz val="11"/>
      <color indexed="8"/>
      <name val="Marianne Light"/>
      <family val="3"/>
    </font>
    <font>
      <sz val="11"/>
      <color theme="1"/>
      <name val="Marianne Light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u/>
      <sz val="10"/>
      <color rgb="FF0000FF"/>
      <name val="Arial"/>
      <family val="2"/>
      <charset val="1"/>
    </font>
    <font>
      <u/>
      <sz val="9"/>
      <color theme="10"/>
      <name val="Arial Unicode MS"/>
      <family val="2"/>
    </font>
    <font>
      <sz val="10"/>
      <color rgb="FF9C6500"/>
      <name val="Arial"/>
      <family val="2"/>
    </font>
    <font>
      <sz val="10"/>
      <color rgb="FF006100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Marianne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Marianne Light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8.9"/>
      <color rgb="FF303030"/>
      <name val="Arial"/>
      <family val="2"/>
    </font>
    <font>
      <sz val="11"/>
      <name val="Marianne Light"/>
      <family val="2"/>
      <scheme val="minor"/>
    </font>
    <font>
      <i/>
      <sz val="11"/>
      <color rgb="FF953735"/>
      <name val="Webdings"/>
      <family val="1"/>
      <charset val="2"/>
    </font>
    <font>
      <sz val="22"/>
      <color theme="1"/>
      <name val="Marianne Light"/>
      <family val="2"/>
      <scheme val="minor"/>
    </font>
    <font>
      <b/>
      <sz val="10"/>
      <color theme="1"/>
      <name val="Marianne Light"/>
      <family val="2"/>
      <scheme val="minor"/>
    </font>
    <font>
      <b/>
      <sz val="18"/>
      <color theme="1"/>
      <name val="Marianne Light"/>
      <family val="2"/>
      <scheme val="minor"/>
    </font>
    <font>
      <b/>
      <sz val="12"/>
      <color theme="5" tint="-0.249977111117893"/>
      <name val="Marianne Light"/>
      <family val="2"/>
      <scheme val="minor"/>
    </font>
    <font>
      <sz val="11"/>
      <color rgb="FF953735"/>
      <name val="Webdings"/>
      <family val="1"/>
      <charset val="2"/>
    </font>
    <font>
      <b/>
      <sz val="11"/>
      <name val="Marianne Light"/>
      <family val="2"/>
      <scheme val="minor"/>
    </font>
    <font>
      <sz val="11"/>
      <color theme="1" tint="0.14999847407452621"/>
      <name val="Marianne Light"/>
      <family val="2"/>
      <scheme val="minor"/>
    </font>
    <font>
      <b/>
      <sz val="16"/>
      <color theme="1"/>
      <name val="Marianne Light"/>
      <family val="2"/>
      <scheme val="minor"/>
    </font>
    <font>
      <sz val="10"/>
      <color theme="1"/>
      <name val="Marianne Light"/>
      <family val="2"/>
      <scheme val="minor"/>
    </font>
    <font>
      <b/>
      <sz val="12"/>
      <color rgb="FF000000"/>
      <name val="Marianne Light"/>
      <family val="2"/>
      <scheme val="minor"/>
    </font>
    <font>
      <i/>
      <sz val="10"/>
      <color theme="1"/>
      <name val="Marianne Light"/>
      <family val="3"/>
      <scheme val="minor"/>
    </font>
    <font>
      <i/>
      <sz val="11"/>
      <color theme="1"/>
      <name val="Marianne Light"/>
      <family val="3"/>
      <scheme val="minor"/>
    </font>
    <font>
      <b/>
      <sz val="9.6"/>
      <color rgb="FF333333"/>
      <name val="Marianne Light"/>
      <family val="3"/>
      <scheme val="minor"/>
    </font>
    <font>
      <b/>
      <sz val="12"/>
      <color rgb="FFBBBBBB"/>
      <name val="Marianne Light"/>
      <family val="3"/>
      <scheme val="minor"/>
    </font>
    <font>
      <b/>
      <sz val="11"/>
      <color rgb="FF000000"/>
      <name val="Marianne Light"/>
      <family val="3"/>
      <scheme val="minor"/>
    </font>
    <font>
      <i/>
      <sz val="11"/>
      <color rgb="FFBBBBBB"/>
      <name val="Webdings"/>
      <family val="1"/>
      <charset val="2"/>
    </font>
  </fonts>
  <fills count="4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3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3"/>
      </top>
      <bottom style="medium">
        <color theme="0"/>
      </bottom>
      <diagonal/>
    </border>
    <border>
      <left/>
      <right style="medium">
        <color theme="0"/>
      </right>
      <top style="medium">
        <color theme="3"/>
      </top>
      <bottom/>
      <diagonal/>
    </border>
    <border>
      <left/>
      <right style="medium">
        <color theme="0"/>
      </right>
      <top/>
      <bottom style="medium">
        <color theme="3"/>
      </bottom>
      <diagonal/>
    </border>
    <border>
      <left/>
      <right style="medium">
        <color theme="0"/>
      </right>
      <top style="medium">
        <color theme="3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3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3"/>
      </top>
      <bottom style="medium">
        <color theme="0"/>
      </bottom>
      <diagonal/>
    </border>
    <border>
      <left/>
      <right style="medium">
        <color theme="0"/>
      </right>
      <top style="medium">
        <color theme="3"/>
      </top>
      <bottom style="medium">
        <color theme="3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3"/>
      </top>
      <bottom style="medium">
        <color theme="3"/>
      </bottom>
      <diagonal/>
    </border>
    <border>
      <left style="medium">
        <color theme="0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3"/>
      </top>
      <bottom/>
      <diagonal/>
    </border>
    <border>
      <left style="medium">
        <color theme="0"/>
      </left>
      <right style="thin">
        <color theme="0"/>
      </right>
      <top style="medium">
        <color theme="3"/>
      </top>
      <bottom style="medium">
        <color theme="0"/>
      </bottom>
      <diagonal/>
    </border>
    <border>
      <left/>
      <right style="thin">
        <color theme="0"/>
      </right>
      <top/>
      <bottom style="medium">
        <color rgb="FF1F497D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/>
      <right style="thin">
        <color theme="0"/>
      </right>
      <top style="medium">
        <color theme="3"/>
      </top>
      <bottom style="medium">
        <color theme="3"/>
      </bottom>
      <diagonal/>
    </border>
    <border>
      <left/>
      <right style="thin">
        <color theme="0"/>
      </right>
      <top style="medium">
        <color theme="3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3"/>
      </top>
      <bottom style="medium">
        <color theme="3"/>
      </bottom>
      <diagonal/>
    </border>
    <border>
      <left/>
      <right style="thin">
        <color theme="0"/>
      </right>
      <top style="medium">
        <color rgb="FF1F497D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rgb="FF1F497D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1F497D"/>
      </bottom>
      <diagonal/>
    </border>
    <border>
      <left/>
      <right/>
      <top style="thin">
        <color theme="0"/>
      </top>
      <bottom style="medium">
        <color theme="3"/>
      </bottom>
      <diagonal/>
    </border>
    <border>
      <left style="medium">
        <color theme="0"/>
      </left>
      <right/>
      <top/>
      <bottom style="medium">
        <color theme="3"/>
      </bottom>
      <diagonal/>
    </border>
    <border>
      <left style="medium">
        <color theme="0"/>
      </left>
      <right style="medium">
        <color theme="0"/>
      </right>
      <top style="medium">
        <color theme="3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</borders>
  <cellStyleXfs count="199">
    <xf numFmtId="0" fontId="0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26" borderId="6" applyNumberFormat="0" applyAlignment="0" applyProtection="0"/>
    <xf numFmtId="0" fontId="19" fillId="0" borderId="7" applyNumberFormat="0" applyFill="0" applyAlignment="0" applyProtection="0"/>
    <xf numFmtId="0" fontId="15" fillId="27" borderId="8" applyNumberFormat="0" applyFont="0" applyAlignment="0" applyProtection="0"/>
    <xf numFmtId="0" fontId="15" fillId="27" borderId="8" applyNumberFormat="0" applyFont="0" applyAlignment="0" applyProtection="0"/>
    <xf numFmtId="0" fontId="15" fillId="27" borderId="8" applyNumberFormat="0" applyFont="0" applyAlignment="0" applyProtection="0"/>
    <xf numFmtId="0" fontId="15" fillId="27" borderId="8" applyNumberFormat="0" applyFont="0" applyAlignment="0" applyProtection="0"/>
    <xf numFmtId="0" fontId="15" fillId="27" borderId="8" applyNumberFormat="0" applyFont="0" applyAlignment="0" applyProtection="0"/>
    <xf numFmtId="0" fontId="20" fillId="28" borderId="6" applyNumberFormat="0" applyAlignment="0" applyProtection="0"/>
    <xf numFmtId="44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1" fillId="29" borderId="0" applyNumberFormat="0" applyBorder="0" applyAlignment="0" applyProtection="0"/>
    <xf numFmtId="0" fontId="9" fillId="0" borderId="0" applyNumberFormat="0" applyFill="0" applyBorder="0" applyAlignment="0" applyProtection="0"/>
    <xf numFmtId="0" fontId="22" fillId="0" borderId="0" applyBorder="0" applyProtection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Border="0" applyProtection="0"/>
    <xf numFmtId="164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24" fillId="30" borderId="0" applyNumberFormat="0" applyBorder="0" applyAlignment="0" applyProtection="0"/>
    <xf numFmtId="0" fontId="7" fillId="0" borderId="0"/>
    <xf numFmtId="0" fontId="15" fillId="0" borderId="0"/>
    <xf numFmtId="0" fontId="7" fillId="0" borderId="0"/>
    <xf numFmtId="0" fontId="15" fillId="0" borderId="0"/>
    <xf numFmtId="0" fontId="5" fillId="0" borderId="0"/>
    <xf numFmtId="0" fontId="15" fillId="0" borderId="0"/>
    <xf numFmtId="0" fontId="14" fillId="0" borderId="0"/>
    <xf numFmtId="0" fontId="1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5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15" fillId="0" borderId="0"/>
    <xf numFmtId="0" fontId="15" fillId="0" borderId="0"/>
    <xf numFmtId="0" fontId="14" fillId="0" borderId="0"/>
    <xf numFmtId="0" fontId="11" fillId="0" borderId="0"/>
    <xf numFmtId="0" fontId="15" fillId="0" borderId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70" fontId="5" fillId="0" borderId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5" fillId="31" borderId="0" applyNumberFormat="0" applyBorder="0" applyAlignment="0" applyProtection="0"/>
    <xf numFmtId="0" fontId="26" fillId="26" borderId="9" applyNumberFormat="0" applyAlignment="0" applyProtection="0"/>
    <xf numFmtId="0" fontId="10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4" fillId="32" borderId="14" applyNumberFormat="0" applyAlignment="0" applyProtection="0"/>
  </cellStyleXfs>
  <cellXfs count="242">
    <xf numFmtId="0" fontId="0" fillId="0" borderId="0" xfId="0"/>
    <xf numFmtId="0" fontId="32" fillId="33" borderId="15" xfId="0" applyFont="1" applyFill="1" applyBorder="1" applyAlignment="1">
      <alignment horizontal="center" vertical="center" wrapText="1"/>
    </xf>
    <xf numFmtId="0" fontId="32" fillId="33" borderId="15" xfId="0" applyFont="1" applyFill="1" applyBorder="1" applyAlignment="1">
      <alignment horizontal="center" vertical="center"/>
    </xf>
    <xf numFmtId="0" fontId="35" fillId="0" borderId="0" xfId="0" applyFont="1"/>
    <xf numFmtId="165" fontId="14" fillId="0" borderId="0" xfId="172" applyNumberFormat="1" applyFont="1"/>
    <xf numFmtId="0" fontId="0" fillId="0" borderId="0" xfId="0" applyBorder="1"/>
    <xf numFmtId="0" fontId="0" fillId="0" borderId="16" xfId="0" applyBorder="1"/>
    <xf numFmtId="0" fontId="32" fillId="0" borderId="16" xfId="0" applyFont="1" applyBorder="1"/>
    <xf numFmtId="0" fontId="0" fillId="0" borderId="17" xfId="0" applyBorder="1"/>
    <xf numFmtId="165" fontId="0" fillId="0" borderId="0" xfId="0" applyNumberFormat="1"/>
    <xf numFmtId="165" fontId="36" fillId="0" borderId="18" xfId="172" applyNumberFormat="1" applyFont="1" applyBorder="1" applyAlignment="1">
      <alignment shrinkToFit="1"/>
    </xf>
    <xf numFmtId="0" fontId="37" fillId="0" borderId="0" xfId="0" applyFont="1"/>
    <xf numFmtId="0" fontId="0" fillId="0" borderId="1" xfId="0" applyBorder="1"/>
    <xf numFmtId="3" fontId="0" fillId="0" borderId="1" xfId="0" applyNumberFormat="1" applyBorder="1"/>
    <xf numFmtId="0" fontId="32" fillId="3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3" fontId="0" fillId="34" borderId="1" xfId="0" applyNumberFormat="1" applyFill="1" applyBorder="1"/>
    <xf numFmtId="3" fontId="0" fillId="0" borderId="0" xfId="0" applyNumberFormat="1"/>
    <xf numFmtId="0" fontId="4" fillId="35" borderId="1" xfId="0" applyFont="1" applyFill="1" applyBorder="1" applyAlignment="1">
      <alignment horizontal="left" vertical="center"/>
    </xf>
    <xf numFmtId="3" fontId="32" fillId="35" borderId="1" xfId="0" applyNumberFormat="1" applyFont="1" applyFill="1" applyBorder="1"/>
    <xf numFmtId="0" fontId="38" fillId="0" borderId="0" xfId="0" applyFont="1"/>
    <xf numFmtId="0" fontId="38" fillId="0" borderId="0" xfId="0" applyFont="1" applyBorder="1"/>
    <xf numFmtId="10" fontId="0" fillId="0" borderId="0" xfId="0" applyNumberFormat="1"/>
    <xf numFmtId="0" fontId="32" fillId="0" borderId="0" xfId="0" applyFont="1" applyBorder="1"/>
    <xf numFmtId="3" fontId="5" fillId="0" borderId="1" xfId="134" applyNumberFormat="1" applyFont="1" applyFill="1" applyBorder="1"/>
    <xf numFmtId="0" fontId="4" fillId="0" borderId="1" xfId="134" applyFont="1" applyFill="1" applyBorder="1" applyAlignment="1">
      <alignment horizontal="left" vertical="center"/>
    </xf>
    <xf numFmtId="3" fontId="4" fillId="0" borderId="1" xfId="134" applyNumberFormat="1" applyFont="1" applyFill="1" applyBorder="1" applyAlignment="1">
      <alignment vertical="center"/>
    </xf>
    <xf numFmtId="0" fontId="39" fillId="35" borderId="1" xfId="0" applyFont="1" applyFill="1" applyBorder="1" applyAlignment="1">
      <alignment wrapText="1"/>
    </xf>
    <xf numFmtId="0" fontId="32" fillId="0" borderId="0" xfId="0" applyFont="1" applyAlignment="1">
      <alignment horizontal="center"/>
    </xf>
    <xf numFmtId="0" fontId="0" fillId="0" borderId="1" xfId="0" applyBorder="1" applyAlignment="1">
      <alignment vertical="center" wrapText="1"/>
    </xf>
    <xf numFmtId="0" fontId="40" fillId="0" borderId="0" xfId="0" applyFont="1"/>
    <xf numFmtId="0" fontId="32" fillId="33" borderId="19" xfId="0" applyFont="1" applyFill="1" applyBorder="1" applyAlignment="1">
      <alignment horizontal="center" vertical="center" wrapText="1"/>
    </xf>
    <xf numFmtId="3" fontId="14" fillId="0" borderId="20" xfId="172" applyNumberFormat="1" applyFont="1" applyBorder="1"/>
    <xf numFmtId="3" fontId="32" fillId="0" borderId="20" xfId="172" applyNumberFormat="1" applyFont="1" applyBorder="1"/>
    <xf numFmtId="3" fontId="0" fillId="0" borderId="20" xfId="0" applyNumberFormat="1" applyBorder="1" applyAlignment="1">
      <alignment horizontal="right"/>
    </xf>
    <xf numFmtId="3" fontId="32" fillId="0" borderId="20" xfId="0" applyNumberFormat="1" applyFont="1" applyBorder="1" applyAlignment="1">
      <alignment horizontal="right"/>
    </xf>
    <xf numFmtId="0" fontId="32" fillId="33" borderId="19" xfId="0" applyFont="1" applyFill="1" applyBorder="1" applyAlignment="1">
      <alignment horizontal="center" vertical="center"/>
    </xf>
    <xf numFmtId="3" fontId="0" fillId="36" borderId="21" xfId="0" applyNumberFormat="1" applyFill="1" applyBorder="1"/>
    <xf numFmtId="3" fontId="0" fillId="33" borderId="15" xfId="0" applyNumberFormat="1" applyFill="1" applyBorder="1"/>
    <xf numFmtId="3" fontId="0" fillId="36" borderId="15" xfId="0" applyNumberFormat="1" applyFill="1" applyBorder="1"/>
    <xf numFmtId="3" fontId="32" fillId="37" borderId="15" xfId="0" applyNumberFormat="1" applyFont="1" applyFill="1" applyBorder="1"/>
    <xf numFmtId="0" fontId="32" fillId="33" borderId="22" xfId="0" applyFont="1" applyFill="1" applyBorder="1" applyAlignment="1">
      <alignment horizontal="center"/>
    </xf>
    <xf numFmtId="0" fontId="32" fillId="33" borderId="23" xfId="0" applyFont="1" applyFill="1" applyBorder="1" applyAlignment="1">
      <alignment horizontal="center"/>
    </xf>
    <xf numFmtId="0" fontId="4" fillId="36" borderId="24" xfId="0" applyFont="1" applyFill="1" applyBorder="1" applyAlignment="1">
      <alignment horizontal="left" vertical="center"/>
    </xf>
    <xf numFmtId="0" fontId="4" fillId="33" borderId="25" xfId="0" applyFont="1" applyFill="1" applyBorder="1" applyAlignment="1">
      <alignment horizontal="left" vertical="center"/>
    </xf>
    <xf numFmtId="0" fontId="4" fillId="36" borderId="25" xfId="0" applyFont="1" applyFill="1" applyBorder="1" applyAlignment="1">
      <alignment horizontal="left" vertical="center"/>
    </xf>
    <xf numFmtId="0" fontId="4" fillId="33" borderId="26" xfId="0" applyFont="1" applyFill="1" applyBorder="1" applyAlignment="1">
      <alignment horizontal="left" vertical="center"/>
    </xf>
    <xf numFmtId="0" fontId="4" fillId="37" borderId="27" xfId="0" applyFont="1" applyFill="1" applyBorder="1" applyAlignment="1">
      <alignment horizontal="left" vertical="center"/>
    </xf>
    <xf numFmtId="0" fontId="4" fillId="36" borderId="26" xfId="0" applyFont="1" applyFill="1" applyBorder="1" applyAlignment="1">
      <alignment horizontal="left" vertical="center"/>
    </xf>
    <xf numFmtId="0" fontId="4" fillId="37" borderId="28" xfId="0" applyFont="1" applyFill="1" applyBorder="1" applyAlignment="1">
      <alignment horizontal="left" vertical="center"/>
    </xf>
    <xf numFmtId="0" fontId="4" fillId="33" borderId="29" xfId="0" applyFont="1" applyFill="1" applyBorder="1" applyAlignment="1">
      <alignment horizontal="left" vertical="center"/>
    </xf>
    <xf numFmtId="3" fontId="32" fillId="33" borderId="30" xfId="0" applyNumberFormat="1" applyFont="1" applyFill="1" applyBorder="1"/>
    <xf numFmtId="3" fontId="0" fillId="0" borderId="20" xfId="0" applyNumberFormat="1" applyBorder="1"/>
    <xf numFmtId="3" fontId="32" fillId="0" borderId="20" xfId="0" applyNumberFormat="1" applyFont="1" applyBorder="1"/>
    <xf numFmtId="0" fontId="4" fillId="0" borderId="31" xfId="0" applyFont="1" applyFill="1" applyBorder="1" applyAlignment="1">
      <alignment horizontal="left" vertical="center"/>
    </xf>
    <xf numFmtId="3" fontId="0" fillId="0" borderId="32" xfId="0" applyNumberFormat="1" applyBorder="1"/>
    <xf numFmtId="0" fontId="4" fillId="0" borderId="28" xfId="0" applyFont="1" applyFill="1" applyBorder="1" applyAlignment="1">
      <alignment horizontal="left" vertical="center"/>
    </xf>
    <xf numFmtId="3" fontId="0" fillId="0" borderId="15" xfId="0" applyNumberFormat="1" applyBorder="1"/>
    <xf numFmtId="3" fontId="0" fillId="0" borderId="33" xfId="0" applyNumberFormat="1" applyBorder="1"/>
    <xf numFmtId="0" fontId="0" fillId="0" borderId="31" xfId="0" applyBorder="1"/>
    <xf numFmtId="0" fontId="0" fillId="0" borderId="28" xfId="0" applyBorder="1"/>
    <xf numFmtId="0" fontId="0" fillId="0" borderId="34" xfId="0" applyBorder="1"/>
    <xf numFmtId="3" fontId="32" fillId="33" borderId="35" xfId="0" applyNumberFormat="1" applyFont="1" applyFill="1" applyBorder="1" applyAlignment="1">
      <alignment vertical="center" wrapText="1"/>
    </xf>
    <xf numFmtId="0" fontId="32" fillId="37" borderId="36" xfId="0" applyFont="1" applyFill="1" applyBorder="1"/>
    <xf numFmtId="0" fontId="32" fillId="37" borderId="28" xfId="0" applyFont="1" applyFill="1" applyBorder="1"/>
    <xf numFmtId="0" fontId="32" fillId="0" borderId="29" xfId="0" applyFont="1" applyBorder="1"/>
    <xf numFmtId="3" fontId="0" fillId="0" borderId="21" xfId="0" applyNumberFormat="1" applyBorder="1"/>
    <xf numFmtId="3" fontId="32" fillId="37" borderId="37" xfId="0" applyNumberFormat="1" applyFont="1" applyFill="1" applyBorder="1"/>
    <xf numFmtId="3" fontId="32" fillId="0" borderId="30" xfId="0" applyNumberFormat="1" applyFont="1" applyBorder="1"/>
    <xf numFmtId="3" fontId="0" fillId="0" borderId="19" xfId="0" applyNumberFormat="1" applyBorder="1"/>
    <xf numFmtId="3" fontId="32" fillId="37" borderId="38" xfId="0" applyNumberFormat="1" applyFont="1" applyFill="1" applyBorder="1"/>
    <xf numFmtId="0" fontId="41" fillId="0" borderId="0" xfId="0" applyFont="1" applyAlignment="1">
      <alignment horizontal="center"/>
    </xf>
    <xf numFmtId="0" fontId="4" fillId="0" borderId="29" xfId="0" applyFont="1" applyFill="1" applyBorder="1" applyAlignment="1">
      <alignment horizontal="left" vertical="center"/>
    </xf>
    <xf numFmtId="0" fontId="37" fillId="0" borderId="0" xfId="0" applyFont="1" applyBorder="1"/>
    <xf numFmtId="0" fontId="0" fillId="0" borderId="28" xfId="0" applyFont="1" applyBorder="1"/>
    <xf numFmtId="0" fontId="32" fillId="0" borderId="36" xfId="0" applyFont="1" applyBorder="1"/>
    <xf numFmtId="3" fontId="32" fillId="0" borderId="37" xfId="0" applyNumberFormat="1" applyFont="1" applyBorder="1"/>
    <xf numFmtId="0" fontId="32" fillId="38" borderId="1" xfId="0" applyFont="1" applyFill="1" applyBorder="1"/>
    <xf numFmtId="3" fontId="32" fillId="38" borderId="1" xfId="0" applyNumberFormat="1" applyFont="1" applyFill="1" applyBorder="1"/>
    <xf numFmtId="0" fontId="32" fillId="39" borderId="1" xfId="0" applyFont="1" applyFill="1" applyBorder="1" applyAlignment="1">
      <alignment vertical="center" wrapText="1"/>
    </xf>
    <xf numFmtId="0" fontId="32" fillId="40" borderId="1" xfId="0" applyFont="1" applyFill="1" applyBorder="1" applyAlignment="1">
      <alignment vertical="center" wrapText="1"/>
    </xf>
    <xf numFmtId="3" fontId="0" fillId="40" borderId="1" xfId="0" applyNumberFormat="1" applyFill="1" applyBorder="1"/>
    <xf numFmtId="3" fontId="32" fillId="40" borderId="1" xfId="0" applyNumberFormat="1" applyFont="1" applyFill="1" applyBorder="1"/>
    <xf numFmtId="3" fontId="0" fillId="41" borderId="1" xfId="0" applyNumberFormat="1" applyFill="1" applyBorder="1"/>
    <xf numFmtId="0" fontId="32" fillId="41" borderId="1" xfId="0" applyFont="1" applyFill="1" applyBorder="1" applyAlignment="1">
      <alignment horizontal="center" vertical="center" wrapText="1"/>
    </xf>
    <xf numFmtId="3" fontId="5" fillId="0" borderId="2" xfId="134" applyNumberFormat="1" applyFont="1" applyBorder="1"/>
    <xf numFmtId="0" fontId="42" fillId="0" borderId="0" xfId="0" applyFont="1"/>
    <xf numFmtId="3" fontId="0" fillId="0" borderId="1" xfId="0" applyNumberFormat="1" applyFont="1" applyBorder="1"/>
    <xf numFmtId="3" fontId="36" fillId="0" borderId="1" xfId="0" applyNumberFormat="1" applyFont="1" applyBorder="1"/>
    <xf numFmtId="0" fontId="32" fillId="33" borderId="30" xfId="0" applyFont="1" applyFill="1" applyBorder="1" applyAlignment="1">
      <alignment horizontal="center" vertical="center" wrapText="1"/>
    </xf>
    <xf numFmtId="0" fontId="32" fillId="33" borderId="30" xfId="0" applyFont="1" applyFill="1" applyBorder="1" applyAlignment="1">
      <alignment horizontal="center" vertical="center"/>
    </xf>
    <xf numFmtId="0" fontId="32" fillId="33" borderId="39" xfId="0" applyFont="1" applyFill="1" applyBorder="1" applyAlignment="1">
      <alignment horizontal="center" vertical="center"/>
    </xf>
    <xf numFmtId="0" fontId="32" fillId="33" borderId="40" xfId="0" applyFont="1" applyFill="1" applyBorder="1" applyAlignment="1">
      <alignment horizontal="center" vertical="center" wrapText="1"/>
    </xf>
    <xf numFmtId="0" fontId="0" fillId="0" borderId="3" xfId="0" applyBorder="1"/>
    <xf numFmtId="9" fontId="14" fillId="0" borderId="0" xfId="172" applyNumberFormat="1" applyFont="1"/>
    <xf numFmtId="166" fontId="0" fillId="0" borderId="15" xfId="0" applyNumberFormat="1" applyBorder="1"/>
    <xf numFmtId="166" fontId="14" fillId="0" borderId="15" xfId="172" applyNumberFormat="1" applyFont="1" applyBorder="1"/>
    <xf numFmtId="166" fontId="0" fillId="0" borderId="33" xfId="0" applyNumberFormat="1" applyBorder="1"/>
    <xf numFmtId="166" fontId="0" fillId="0" borderId="41" xfId="0" applyNumberFormat="1" applyBorder="1" applyAlignment="1">
      <alignment shrinkToFit="1"/>
    </xf>
    <xf numFmtId="166" fontId="14" fillId="0" borderId="0" xfId="172" applyNumberFormat="1" applyFont="1" applyBorder="1" applyAlignment="1">
      <alignment shrinkToFit="1"/>
    </xf>
    <xf numFmtId="166" fontId="0" fillId="0" borderId="0" xfId="0" applyNumberFormat="1" applyBorder="1" applyAlignment="1">
      <alignment shrinkToFit="1"/>
    </xf>
    <xf numFmtId="166" fontId="14" fillId="0" borderId="0" xfId="172" applyNumberFormat="1" applyFont="1" applyBorder="1"/>
    <xf numFmtId="166" fontId="0" fillId="0" borderId="0" xfId="0" applyNumberFormat="1" applyBorder="1"/>
    <xf numFmtId="166" fontId="0" fillId="0" borderId="0" xfId="0" applyNumberFormat="1"/>
    <xf numFmtId="166" fontId="14" fillId="0" borderId="32" xfId="172" applyNumberFormat="1" applyFont="1" applyBorder="1"/>
    <xf numFmtId="166" fontId="32" fillId="0" borderId="32" xfId="172" applyNumberFormat="1" applyFont="1" applyBorder="1"/>
    <xf numFmtId="166" fontId="32" fillId="37" borderId="15" xfId="0" applyNumberFormat="1" applyFont="1" applyFill="1" applyBorder="1"/>
    <xf numFmtId="166" fontId="32" fillId="37" borderId="15" xfId="172" applyNumberFormat="1" applyFont="1" applyFill="1" applyBorder="1"/>
    <xf numFmtId="166" fontId="32" fillId="0" borderId="37" xfId="172" applyNumberFormat="1" applyFont="1" applyBorder="1"/>
    <xf numFmtId="166" fontId="0" fillId="0" borderId="20" xfId="0" applyNumberFormat="1" applyBorder="1"/>
    <xf numFmtId="166" fontId="32" fillId="37" borderId="33" xfId="172" applyNumberFormat="1" applyFont="1" applyFill="1" applyBorder="1"/>
    <xf numFmtId="166" fontId="32" fillId="37" borderId="33" xfId="0" applyNumberFormat="1" applyFont="1" applyFill="1" applyBorder="1"/>
    <xf numFmtId="166" fontId="32" fillId="0" borderId="38" xfId="0" applyNumberFormat="1" applyFont="1" applyBorder="1"/>
    <xf numFmtId="166" fontId="32" fillId="0" borderId="15" xfId="0" applyNumberFormat="1" applyFont="1" applyBorder="1"/>
    <xf numFmtId="0" fontId="0" fillId="0" borderId="0" xfId="0"/>
    <xf numFmtId="3" fontId="5" fillId="0" borderId="4" xfId="134" applyNumberFormat="1" applyFont="1" applyBorder="1"/>
    <xf numFmtId="3" fontId="15" fillId="0" borderId="1" xfId="144" applyNumberFormat="1" applyBorder="1"/>
    <xf numFmtId="0" fontId="32" fillId="33" borderId="39" xfId="0" applyFont="1" applyFill="1" applyBorder="1" applyAlignment="1">
      <alignment horizontal="center" vertical="center" wrapText="1"/>
    </xf>
    <xf numFmtId="3" fontId="32" fillId="33" borderId="42" xfId="0" applyNumberFormat="1" applyFont="1" applyFill="1" applyBorder="1" applyAlignment="1">
      <alignment horizontal="center" vertical="center" wrapText="1"/>
    </xf>
    <xf numFmtId="3" fontId="32" fillId="33" borderId="43" xfId="0" applyNumberFormat="1" applyFont="1" applyFill="1" applyBorder="1" applyAlignment="1">
      <alignment horizontal="center" vertical="center" wrapText="1"/>
    </xf>
    <xf numFmtId="0" fontId="0" fillId="0" borderId="44" xfId="0" applyBorder="1"/>
    <xf numFmtId="3" fontId="0" fillId="0" borderId="45" xfId="0" applyNumberFormat="1" applyBorder="1"/>
    <xf numFmtId="166" fontId="14" fillId="0" borderId="33" xfId="172" applyNumberFormat="1" applyFont="1" applyBorder="1"/>
    <xf numFmtId="166" fontId="14" fillId="0" borderId="18" xfId="172" applyNumberFormat="1" applyFont="1" applyBorder="1" applyAlignment="1">
      <alignment shrinkToFit="1"/>
    </xf>
    <xf numFmtId="166" fontId="14" fillId="0" borderId="41" xfId="172" applyNumberFormat="1" applyFont="1" applyBorder="1"/>
    <xf numFmtId="166" fontId="36" fillId="0" borderId="41" xfId="172" applyNumberFormat="1" applyFont="1" applyBorder="1" applyAlignment="1">
      <alignment shrinkToFit="1"/>
    </xf>
    <xf numFmtId="166" fontId="36" fillId="0" borderId="41" xfId="172" applyNumberFormat="1" applyFont="1" applyBorder="1"/>
    <xf numFmtId="166" fontId="0" fillId="0" borderId="32" xfId="0" applyNumberFormat="1" applyBorder="1" applyAlignment="1">
      <alignment horizontal="right"/>
    </xf>
    <xf numFmtId="166" fontId="14" fillId="0" borderId="15" xfId="172" applyNumberFormat="1" applyFont="1" applyBorder="1" applyAlignment="1">
      <alignment horizontal="right"/>
    </xf>
    <xf numFmtId="166" fontId="43" fillId="0" borderId="41" xfId="172" applyNumberFormat="1" applyFont="1" applyBorder="1" applyAlignment="1">
      <alignment horizontal="right"/>
    </xf>
    <xf numFmtId="2" fontId="14" fillId="0" borderId="0" xfId="172" applyNumberFormat="1" applyFont="1"/>
    <xf numFmtId="165" fontId="14" fillId="0" borderId="0" xfId="172" applyNumberFormat="1" applyFont="1"/>
    <xf numFmtId="0" fontId="32" fillId="33" borderId="46" xfId="0" applyFont="1" applyFill="1" applyBorder="1" applyAlignment="1">
      <alignment vertical="center" wrapText="1"/>
    </xf>
    <xf numFmtId="0" fontId="32" fillId="33" borderId="46" xfId="0" applyFont="1" applyFill="1" applyBorder="1" applyAlignment="1">
      <alignment horizontal="right" vertical="center" wrapText="1"/>
    </xf>
    <xf numFmtId="171" fontId="14" fillId="42" borderId="47" xfId="172" applyNumberFormat="1" applyFont="1" applyFill="1" applyBorder="1"/>
    <xf numFmtId="171" fontId="14" fillId="43" borderId="47" xfId="172" applyNumberFormat="1" applyFont="1" applyFill="1" applyBorder="1"/>
    <xf numFmtId="0" fontId="32" fillId="43" borderId="48" xfId="0" applyFont="1" applyFill="1" applyBorder="1"/>
    <xf numFmtId="0" fontId="44" fillId="43" borderId="49" xfId="0" applyFont="1" applyFill="1" applyBorder="1"/>
    <xf numFmtId="0" fontId="44" fillId="42" borderId="49" xfId="0" applyFont="1" applyFill="1" applyBorder="1"/>
    <xf numFmtId="165" fontId="14" fillId="0" borderId="0" xfId="172" applyNumberFormat="1" applyFont="1" applyAlignment="1">
      <alignment horizontal="left"/>
    </xf>
    <xf numFmtId="0" fontId="32" fillId="33" borderId="29" xfId="0" applyFont="1" applyFill="1" applyBorder="1" applyAlignment="1">
      <alignment horizontal="center" vertical="center" wrapText="1"/>
    </xf>
    <xf numFmtId="168" fontId="32" fillId="35" borderId="1" xfId="92" applyNumberFormat="1" applyFont="1" applyFill="1" applyBorder="1"/>
    <xf numFmtId="168" fontId="14" fillId="0" borderId="1" xfId="92" applyNumberFormat="1" applyFont="1" applyBorder="1"/>
    <xf numFmtId="0" fontId="32" fillId="35" borderId="1" xfId="0" applyNumberFormat="1" applyFont="1" applyFill="1" applyBorder="1"/>
    <xf numFmtId="0" fontId="32" fillId="34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/>
    <xf numFmtId="164" fontId="14" fillId="0" borderId="0" xfId="92" applyFont="1"/>
    <xf numFmtId="3" fontId="0" fillId="0" borderId="0" xfId="0" applyNumberFormat="1"/>
    <xf numFmtId="0" fontId="0" fillId="0" borderId="1" xfId="0" applyBorder="1"/>
    <xf numFmtId="0" fontId="32" fillId="34" borderId="5" xfId="0" applyFont="1" applyFill="1" applyBorder="1" applyAlignment="1">
      <alignment horizontal="center" vertical="center" wrapText="1"/>
    </xf>
    <xf numFmtId="0" fontId="45" fillId="0" borderId="0" xfId="0" applyFont="1"/>
    <xf numFmtId="0" fontId="15" fillId="0" borderId="1" xfId="144" applyBorder="1"/>
    <xf numFmtId="3" fontId="15" fillId="0" borderId="1" xfId="144" applyNumberFormat="1" applyBorder="1"/>
    <xf numFmtId="0" fontId="0" fillId="0" borderId="2" xfId="0" applyBorder="1"/>
    <xf numFmtId="3" fontId="5" fillId="0" borderId="1" xfId="134" applyNumberFormat="1" applyFont="1" applyBorder="1"/>
    <xf numFmtId="164" fontId="14" fillId="0" borderId="20" xfId="92" applyFont="1" applyBorder="1" applyAlignment="1">
      <alignment horizontal="right"/>
    </xf>
    <xf numFmtId="0" fontId="32" fillId="42" borderId="50" xfId="0" applyFont="1" applyFill="1" applyBorder="1"/>
    <xf numFmtId="0" fontId="32" fillId="42" borderId="51" xfId="0" applyFont="1" applyFill="1" applyBorder="1"/>
    <xf numFmtId="164" fontId="14" fillId="0" borderId="32" xfId="92" applyFont="1" applyBorder="1"/>
    <xf numFmtId="0" fontId="32" fillId="43" borderId="52" xfId="0" applyFont="1" applyFill="1" applyBorder="1"/>
    <xf numFmtId="0" fontId="32" fillId="42" borderId="52" xfId="0" applyFont="1" applyFill="1" applyBorder="1"/>
    <xf numFmtId="164" fontId="32" fillId="0" borderId="18" xfId="92" applyFont="1" applyBorder="1" applyAlignment="1">
      <alignment horizontal="right"/>
    </xf>
    <xf numFmtId="164" fontId="43" fillId="0" borderId="41" xfId="92" applyFont="1" applyBorder="1" applyAlignment="1">
      <alignment horizontal="right"/>
    </xf>
    <xf numFmtId="0" fontId="32" fillId="43" borderId="50" xfId="0" applyFont="1" applyFill="1" applyBorder="1"/>
    <xf numFmtId="164" fontId="32" fillId="0" borderId="32" xfId="92" applyFont="1" applyBorder="1"/>
    <xf numFmtId="164" fontId="14" fillId="0" borderId="32" xfId="92" applyFont="1" applyBorder="1" applyAlignment="1">
      <alignment horizontal="right"/>
    </xf>
    <xf numFmtId="0" fontId="32" fillId="0" borderId="0" xfId="0" applyFont="1"/>
    <xf numFmtId="3" fontId="36" fillId="0" borderId="2" xfId="0" applyNumberFormat="1" applyFont="1" applyBorder="1"/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33" fillId="40" borderId="1" xfId="0" applyFont="1" applyFill="1" applyBorder="1"/>
    <xf numFmtId="0" fontId="33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2" fillId="33" borderId="29" xfId="0" applyFont="1" applyFill="1" applyBorder="1" applyAlignment="1">
      <alignment horizontal="center" vertical="center" wrapText="1"/>
    </xf>
    <xf numFmtId="167" fontId="44" fillId="43" borderId="53" xfId="172" applyNumberFormat="1" applyFont="1" applyFill="1" applyBorder="1"/>
    <xf numFmtId="167" fontId="44" fillId="42" borderId="53" xfId="172" applyNumberFormat="1" applyFont="1" applyFill="1" applyBorder="1"/>
    <xf numFmtId="167" fontId="44" fillId="43" borderId="49" xfId="0" applyNumberFormat="1" applyFont="1" applyFill="1" applyBorder="1"/>
    <xf numFmtId="167" fontId="32" fillId="42" borderId="54" xfId="172" applyNumberFormat="1" applyFont="1" applyFill="1" applyBorder="1"/>
    <xf numFmtId="167" fontId="32" fillId="43" borderId="50" xfId="0" applyNumberFormat="1" applyFont="1" applyFill="1" applyBorder="1"/>
    <xf numFmtId="167" fontId="32" fillId="42" borderId="55" xfId="172" applyNumberFormat="1" applyFont="1" applyFill="1" applyBorder="1"/>
    <xf numFmtId="167" fontId="32" fillId="43" borderId="48" xfId="0" applyNumberFormat="1" applyFont="1" applyFill="1" applyBorder="1"/>
    <xf numFmtId="0" fontId="39" fillId="33" borderId="30" xfId="0" applyFont="1" applyFill="1" applyBorder="1" applyAlignment="1">
      <alignment horizontal="center" vertical="center" wrapText="1"/>
    </xf>
    <xf numFmtId="0" fontId="46" fillId="43" borderId="56" xfId="0" applyFont="1" applyFill="1" applyBorder="1"/>
    <xf numFmtId="167" fontId="46" fillId="43" borderId="57" xfId="172" applyNumberFormat="1" applyFont="1" applyFill="1" applyBorder="1"/>
    <xf numFmtId="3" fontId="46" fillId="43" borderId="57" xfId="172" applyNumberFormat="1" applyFont="1" applyFill="1" applyBorder="1" applyAlignment="1">
      <alignment horizontal="center" vertical="center"/>
    </xf>
    <xf numFmtId="0" fontId="46" fillId="42" borderId="49" xfId="0" applyFont="1" applyFill="1" applyBorder="1"/>
    <xf numFmtId="167" fontId="46" fillId="42" borderId="53" xfId="172" applyNumberFormat="1" applyFont="1" applyFill="1" applyBorder="1"/>
    <xf numFmtId="3" fontId="46" fillId="42" borderId="53" xfId="172" applyNumberFormat="1" applyFont="1" applyFill="1" applyBorder="1" applyAlignment="1">
      <alignment horizontal="center" vertical="center"/>
    </xf>
    <xf numFmtId="0" fontId="46" fillId="43" borderId="49" xfId="0" applyFont="1" applyFill="1" applyBorder="1"/>
    <xf numFmtId="167" fontId="46" fillId="43" borderId="53" xfId="172" applyNumberFormat="1" applyFont="1" applyFill="1" applyBorder="1"/>
    <xf numFmtId="3" fontId="46" fillId="43" borderId="53" xfId="172" applyNumberFormat="1" applyFont="1" applyFill="1" applyBorder="1" applyAlignment="1">
      <alignment horizontal="center" vertical="center"/>
    </xf>
    <xf numFmtId="0" fontId="39" fillId="43" borderId="58" xfId="0" applyFont="1" applyFill="1" applyBorder="1"/>
    <xf numFmtId="167" fontId="39" fillId="43" borderId="58" xfId="0" applyNumberFormat="1" applyFont="1" applyFill="1" applyBorder="1"/>
    <xf numFmtId="0" fontId="39" fillId="43" borderId="58" xfId="0" applyFont="1" applyFill="1" applyBorder="1" applyAlignment="1">
      <alignment horizontal="center" vertical="center"/>
    </xf>
    <xf numFmtId="3" fontId="39" fillId="43" borderId="58" xfId="0" applyNumberFormat="1" applyFont="1" applyFill="1" applyBorder="1" applyAlignment="1">
      <alignment horizontal="center" vertical="center"/>
    </xf>
    <xf numFmtId="2" fontId="0" fillId="0" borderId="41" xfId="0" applyNumberFormat="1" applyBorder="1" applyAlignment="1">
      <alignment shrinkToFit="1"/>
    </xf>
    <xf numFmtId="0" fontId="47" fillId="0" borderId="0" xfId="0" applyFont="1" applyAlignment="1">
      <alignment horizontal="center" vertical="center" readingOrder="1"/>
    </xf>
    <xf numFmtId="0" fontId="48" fillId="0" borderId="0" xfId="0" applyFont="1"/>
    <xf numFmtId="0" fontId="47" fillId="0" borderId="0" xfId="0" applyFont="1"/>
    <xf numFmtId="0" fontId="49" fillId="0" borderId="0" xfId="0" applyFont="1"/>
    <xf numFmtId="0" fontId="50" fillId="0" borderId="0" xfId="0" applyFont="1" applyAlignment="1">
      <alignment horizontal="center" vertical="center" readingOrder="1"/>
    </xf>
    <xf numFmtId="0" fontId="51" fillId="0" borderId="0" xfId="0" applyFont="1"/>
    <xf numFmtId="0" fontId="51" fillId="0" borderId="0" xfId="0" applyFont="1" applyAlignment="1">
      <alignment horizontal="center" vertical="center"/>
    </xf>
    <xf numFmtId="0" fontId="52" fillId="0" borderId="0" xfId="0" applyFont="1"/>
    <xf numFmtId="0" fontId="53" fillId="0" borderId="0" xfId="0" applyFont="1"/>
    <xf numFmtId="0" fontId="0" fillId="33" borderId="24" xfId="0" applyFill="1" applyBorder="1" applyAlignment="1">
      <alignment horizontal="center"/>
    </xf>
    <xf numFmtId="0" fontId="0" fillId="33" borderId="25" xfId="0" applyFill="1" applyBorder="1" applyAlignment="1">
      <alignment horizontal="center"/>
    </xf>
    <xf numFmtId="0" fontId="0" fillId="33" borderId="59" xfId="0" applyFill="1" applyBorder="1" applyAlignment="1">
      <alignment horizontal="center"/>
    </xf>
    <xf numFmtId="0" fontId="32" fillId="33" borderId="19" xfId="0" applyFont="1" applyFill="1" applyBorder="1" applyAlignment="1">
      <alignment horizontal="center"/>
    </xf>
    <xf numFmtId="0" fontId="32" fillId="33" borderId="40" xfId="0" applyFont="1" applyFill="1" applyBorder="1" applyAlignment="1">
      <alignment horizontal="center"/>
    </xf>
    <xf numFmtId="0" fontId="32" fillId="33" borderId="33" xfId="0" applyFont="1" applyFill="1" applyBorder="1" applyAlignment="1">
      <alignment horizontal="center" vertical="center" wrapText="1"/>
    </xf>
    <xf numFmtId="0" fontId="32" fillId="33" borderId="28" xfId="0" applyFont="1" applyFill="1" applyBorder="1" applyAlignment="1">
      <alignment horizontal="center" vertical="center" wrapText="1"/>
    </xf>
    <xf numFmtId="0" fontId="32" fillId="33" borderId="33" xfId="0" applyFont="1" applyFill="1" applyBorder="1" applyAlignment="1">
      <alignment horizontal="center" vertical="center"/>
    </xf>
    <xf numFmtId="0" fontId="32" fillId="33" borderId="16" xfId="0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32" fillId="33" borderId="19" xfId="0" applyFont="1" applyFill="1" applyBorder="1" applyAlignment="1">
      <alignment horizontal="center" vertical="center" wrapText="1"/>
    </xf>
    <xf numFmtId="0" fontId="32" fillId="33" borderId="34" xfId="0" applyFont="1" applyFill="1" applyBorder="1" applyAlignment="1">
      <alignment horizontal="center" vertical="center" wrapText="1"/>
    </xf>
    <xf numFmtId="0" fontId="32" fillId="33" borderId="22" xfId="0" applyFont="1" applyFill="1" applyBorder="1" applyAlignment="1">
      <alignment horizontal="center" vertical="center"/>
    </xf>
    <xf numFmtId="0" fontId="32" fillId="33" borderId="23" xfId="0" applyFont="1" applyFill="1" applyBorder="1" applyAlignment="1">
      <alignment horizontal="center" vertical="center"/>
    </xf>
    <xf numFmtId="0" fontId="4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2" fillId="33" borderId="40" xfId="0" applyFont="1" applyFill="1" applyBorder="1" applyAlignment="1">
      <alignment horizontal="center" vertical="center" wrapText="1"/>
    </xf>
    <xf numFmtId="0" fontId="39" fillId="33" borderId="46" xfId="0" applyFont="1" applyFill="1" applyBorder="1" applyAlignment="1">
      <alignment horizontal="center" vertical="center" wrapText="1"/>
    </xf>
    <xf numFmtId="0" fontId="39" fillId="33" borderId="22" xfId="0" applyFont="1" applyFill="1" applyBorder="1" applyAlignment="1">
      <alignment horizontal="center" vertical="center" wrapText="1"/>
    </xf>
    <xf numFmtId="0" fontId="39" fillId="33" borderId="60" xfId="0" applyFont="1" applyFill="1" applyBorder="1" applyAlignment="1">
      <alignment horizontal="center" vertical="center" wrapText="1"/>
    </xf>
    <xf numFmtId="0" fontId="39" fillId="33" borderId="22" xfId="0" applyFont="1" applyFill="1" applyBorder="1" applyAlignment="1">
      <alignment horizontal="center" vertical="center"/>
    </xf>
    <xf numFmtId="0" fontId="39" fillId="33" borderId="23" xfId="0" applyFont="1" applyFill="1" applyBorder="1" applyAlignment="1">
      <alignment horizontal="center" vertical="center"/>
    </xf>
    <xf numFmtId="0" fontId="39" fillId="33" borderId="19" xfId="0" applyFont="1" applyFill="1" applyBorder="1" applyAlignment="1">
      <alignment horizontal="center" vertical="center" wrapText="1"/>
    </xf>
    <xf numFmtId="0" fontId="39" fillId="33" borderId="34" xfId="0" applyFont="1" applyFill="1" applyBorder="1" applyAlignment="1">
      <alignment horizontal="center" vertical="center" wrapText="1"/>
    </xf>
    <xf numFmtId="0" fontId="39" fillId="33" borderId="61" xfId="0" applyFont="1" applyFill="1" applyBorder="1" applyAlignment="1">
      <alignment horizontal="center" vertical="center" wrapText="1"/>
    </xf>
    <xf numFmtId="0" fontId="39" fillId="33" borderId="62" xfId="0" applyFont="1" applyFill="1" applyBorder="1" applyAlignment="1">
      <alignment horizontal="center" vertical="center" wrapText="1"/>
    </xf>
    <xf numFmtId="0" fontId="32" fillId="33" borderId="61" xfId="0" applyFont="1" applyFill="1" applyBorder="1" applyAlignment="1">
      <alignment horizontal="center" vertical="center" wrapText="1"/>
    </xf>
    <xf numFmtId="0" fontId="32" fillId="33" borderId="62" xfId="0" applyFont="1" applyFill="1" applyBorder="1" applyAlignment="1">
      <alignment horizontal="center" vertical="center" wrapText="1"/>
    </xf>
    <xf numFmtId="0" fontId="32" fillId="33" borderId="46" xfId="0" applyFont="1" applyFill="1" applyBorder="1" applyAlignment="1">
      <alignment horizontal="center" vertical="center" wrapText="1"/>
    </xf>
    <xf numFmtId="0" fontId="32" fillId="33" borderId="22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2" fillId="33" borderId="21" xfId="0" applyFont="1" applyFill="1" applyBorder="1" applyAlignment="1">
      <alignment horizontal="center"/>
    </xf>
    <xf numFmtId="0" fontId="32" fillId="33" borderId="63" xfId="0" applyFont="1" applyFill="1" applyBorder="1" applyAlignment="1">
      <alignment horizontal="center" vertical="center" wrapText="1"/>
    </xf>
    <xf numFmtId="0" fontId="32" fillId="33" borderId="64" xfId="0" applyFont="1" applyFill="1" applyBorder="1" applyAlignment="1">
      <alignment horizontal="center" vertical="center" wrapText="1"/>
    </xf>
    <xf numFmtId="0" fontId="32" fillId="33" borderId="29" xfId="0" applyFont="1" applyFill="1" applyBorder="1" applyAlignment="1">
      <alignment horizontal="center" vertical="center" wrapText="1"/>
    </xf>
    <xf numFmtId="0" fontId="32" fillId="33" borderId="21" xfId="0" applyFont="1" applyFill="1" applyBorder="1" applyAlignment="1">
      <alignment horizontal="center" vertical="center" wrapText="1"/>
    </xf>
  </cellXfs>
  <cellStyles count="199">
    <cellStyle name="20 % - Accent1 2" xfId="1"/>
    <cellStyle name="20 % - Accent1 3" xfId="2"/>
    <cellStyle name="20 % - Accent1 4" xfId="3"/>
    <cellStyle name="20 % - Accent1 5" xfId="4"/>
    <cellStyle name="20 % - Accent1 6" xfId="5"/>
    <cellStyle name="20 % - Accent2 2" xfId="6"/>
    <cellStyle name="20 % - Accent2 3" xfId="7"/>
    <cellStyle name="20 % - Accent2 4" xfId="8"/>
    <cellStyle name="20 % - Accent2 5" xfId="9"/>
    <cellStyle name="20 % - Accent2 6" xfId="10"/>
    <cellStyle name="20 % - Accent3 2" xfId="11"/>
    <cellStyle name="20 % - Accent3 3" xfId="12"/>
    <cellStyle name="20 % - Accent3 4" xfId="13"/>
    <cellStyle name="20 % - Accent3 5" xfId="14"/>
    <cellStyle name="20 % - Accent3 6" xfId="15"/>
    <cellStyle name="20 % - Accent4 2" xfId="16"/>
    <cellStyle name="20 % - Accent4 3" xfId="17"/>
    <cellStyle name="20 % - Accent4 4" xfId="18"/>
    <cellStyle name="20 % - Accent4 5" xfId="19"/>
    <cellStyle name="20 % - Accent4 6" xfId="20"/>
    <cellStyle name="20 % - Accent5 2" xfId="21"/>
    <cellStyle name="20 % - Accent5 3" xfId="22"/>
    <cellStyle name="20 % - Accent5 4" xfId="23"/>
    <cellStyle name="20 % - Accent5 5" xfId="24"/>
    <cellStyle name="20 % - Accent5 6" xfId="25"/>
    <cellStyle name="20 % - Accent6 2" xfId="26"/>
    <cellStyle name="20 % - Accent6 3" xfId="27"/>
    <cellStyle name="20 % - Accent6 4" xfId="28"/>
    <cellStyle name="20 % - Accent6 5" xfId="29"/>
    <cellStyle name="20 % - Accent6 6" xfId="30"/>
    <cellStyle name="40 % - Accent1 2" xfId="31"/>
    <cellStyle name="40 % - Accent1 3" xfId="32"/>
    <cellStyle name="40 % - Accent1 4" xfId="33"/>
    <cellStyle name="40 % - Accent1 5" xfId="34"/>
    <cellStyle name="40 % - Accent1 6" xfId="35"/>
    <cellStyle name="40 % - Accent2 2" xfId="36"/>
    <cellStyle name="40 % - Accent2 3" xfId="37"/>
    <cellStyle name="40 % - Accent2 4" xfId="38"/>
    <cellStyle name="40 % - Accent2 5" xfId="39"/>
    <cellStyle name="40 % - Accent2 6" xfId="40"/>
    <cellStyle name="40 % - Accent3 2" xfId="41"/>
    <cellStyle name="40 % - Accent3 3" xfId="42"/>
    <cellStyle name="40 % - Accent3 4" xfId="43"/>
    <cellStyle name="40 % - Accent3 5" xfId="44"/>
    <cellStyle name="40 % - Accent3 6" xfId="45"/>
    <cellStyle name="40 % - Accent4 2" xfId="46"/>
    <cellStyle name="40 % - Accent4 3" xfId="47"/>
    <cellStyle name="40 % - Accent4 4" xfId="48"/>
    <cellStyle name="40 % - Accent4 5" xfId="49"/>
    <cellStyle name="40 % - Accent4 6" xfId="50"/>
    <cellStyle name="40 % - Accent5 2" xfId="51"/>
    <cellStyle name="40 % - Accent5 3" xfId="52"/>
    <cellStyle name="40 % - Accent5 4" xfId="53"/>
    <cellStyle name="40 % - Accent5 5" xfId="54"/>
    <cellStyle name="40 % - Accent5 6" xfId="55"/>
    <cellStyle name="40 % - Accent6 2" xfId="56"/>
    <cellStyle name="40 % - Accent6 3" xfId="57"/>
    <cellStyle name="40 % - Accent6 4" xfId="58"/>
    <cellStyle name="40 % - Accent6 5" xfId="59"/>
    <cellStyle name="40 % - Accent6 6" xfId="60"/>
    <cellStyle name="60 % - Accent1 2" xfId="61"/>
    <cellStyle name="60 % - Accent2 2" xfId="62"/>
    <cellStyle name="60 % - Accent3 2" xfId="63"/>
    <cellStyle name="60 % - Accent4 2" xfId="64"/>
    <cellStyle name="60 % - Accent5 2" xfId="65"/>
    <cellStyle name="60 % - Accent6 2" xfId="66"/>
    <cellStyle name="Accent1 2" xfId="67"/>
    <cellStyle name="Accent2 2" xfId="68"/>
    <cellStyle name="Accent3 2" xfId="69"/>
    <cellStyle name="Accent4 2" xfId="70"/>
    <cellStyle name="Accent5 2" xfId="71"/>
    <cellStyle name="Accent6 2" xfId="72"/>
    <cellStyle name="Avertissement 2" xfId="73"/>
    <cellStyle name="Calcul 2" xfId="74"/>
    <cellStyle name="Cellule liée 2" xfId="75"/>
    <cellStyle name="Commentaire 2" xfId="76"/>
    <cellStyle name="Commentaire 3" xfId="77"/>
    <cellStyle name="Commentaire 4" xfId="78"/>
    <cellStyle name="Commentaire 5" xfId="79"/>
    <cellStyle name="Commentaire 6" xfId="80"/>
    <cellStyle name="Entrée 2" xfId="81"/>
    <cellStyle name="Euro" xfId="82"/>
    <cellStyle name="Euro 2" xfId="83"/>
    <cellStyle name="Euro 2 2" xfId="84"/>
    <cellStyle name="Euro 3" xfId="85"/>
    <cellStyle name="Insatisfaisant 2" xfId="86"/>
    <cellStyle name="Lien hypertexte 2" xfId="87"/>
    <cellStyle name="Lien hypertexte 2 2" xfId="88"/>
    <cellStyle name="Lien hypertexte 2 3" xfId="89"/>
    <cellStyle name="Lien hypertexte 2 3 2" xfId="90"/>
    <cellStyle name="Lien hypertexte 3" xfId="91"/>
    <cellStyle name="Milliers" xfId="92" builtinId="3"/>
    <cellStyle name="Milliers 2" xfId="93"/>
    <cellStyle name="Milliers 2 2" xfId="94"/>
    <cellStyle name="Milliers 2 2 2" xfId="95"/>
    <cellStyle name="Milliers 2 3" xfId="96"/>
    <cellStyle name="Milliers 2 3 2" xfId="97"/>
    <cellStyle name="Milliers 2 4" xfId="98"/>
    <cellStyle name="Milliers 2 5" xfId="99"/>
    <cellStyle name="Milliers 3" xfId="100"/>
    <cellStyle name="Milliers 3 2" xfId="101"/>
    <cellStyle name="Milliers 3 2 2" xfId="102"/>
    <cellStyle name="Milliers 3 3" xfId="103"/>
    <cellStyle name="Milliers 3 4" xfId="104"/>
    <cellStyle name="Milliers 3 5" xfId="105"/>
    <cellStyle name="Milliers 4" xfId="106"/>
    <cellStyle name="Milliers 5" xfId="107"/>
    <cellStyle name="Milliers 5 2" xfId="108"/>
    <cellStyle name="Milliers 6" xfId="109"/>
    <cellStyle name="Milliers 6 2" xfId="110"/>
    <cellStyle name="Milliers 7" xfId="111"/>
    <cellStyle name="Milliers 7 2" xfId="112"/>
    <cellStyle name="Milliers 8" xfId="113"/>
    <cellStyle name="Milliers 8 2" xfId="114"/>
    <cellStyle name="Milliers 9" xfId="115"/>
    <cellStyle name="Milliers 9 2" xfId="116"/>
    <cellStyle name="Monétaire 2" xfId="117"/>
    <cellStyle name="Monétaire 3" xfId="118"/>
    <cellStyle name="Monétaire 4" xfId="119"/>
    <cellStyle name="Monétaire 4 2" xfId="120"/>
    <cellStyle name="Monétaire 4 2 2" xfId="121"/>
    <cellStyle name="Monétaire 4 3" xfId="122"/>
    <cellStyle name="Monétaire 4 4" xfId="123"/>
    <cellStyle name="Monétaire 4 5" xfId="124"/>
    <cellStyle name="Neutre 2" xfId="125"/>
    <cellStyle name="Normal" xfId="0" builtinId="0"/>
    <cellStyle name="Normal 10" xfId="126"/>
    <cellStyle name="Normal 10 2" xfId="127"/>
    <cellStyle name="Normal 11" xfId="128"/>
    <cellStyle name="Normal 11 2" xfId="129"/>
    <cellStyle name="Normal 12" xfId="130"/>
    <cellStyle name="Normal 12 2" xfId="131"/>
    <cellStyle name="Normal 13" xfId="132"/>
    <cellStyle name="Normal 13 2" xfId="133"/>
    <cellStyle name="Normal 2" xfId="134"/>
    <cellStyle name="Normal 2 2" xfId="135"/>
    <cellStyle name="Normal 2 2 2" xfId="136"/>
    <cellStyle name="Normal 2 2 3" xfId="137"/>
    <cellStyle name="Normal 2 3" xfId="138"/>
    <cellStyle name="Normal 2 4" xfId="139"/>
    <cellStyle name="Normal 2 5" xfId="140"/>
    <cellStyle name="Normal 3" xfId="141"/>
    <cellStyle name="Normal 3 2" xfId="142"/>
    <cellStyle name="Normal 3 3" xfId="143"/>
    <cellStyle name="Normal 3 4" xfId="144"/>
    <cellStyle name="Normal 3 4 2" xfId="145"/>
    <cellStyle name="Normal 3 5" xfId="146"/>
    <cellStyle name="Normal 3 6" xfId="147"/>
    <cellStyle name="Normal 4" xfId="148"/>
    <cellStyle name="Normal 4 2" xfId="149"/>
    <cellStyle name="Normal 4 2 2" xfId="150"/>
    <cellStyle name="Normal 4 2 2 2" xfId="151"/>
    <cellStyle name="Normal 4 2 3" xfId="152"/>
    <cellStyle name="Normal 4 2 3 2" xfId="153"/>
    <cellStyle name="Normal 4 2 4" xfId="154"/>
    <cellStyle name="Normal 4 2 5" xfId="155"/>
    <cellStyle name="Normal 4 2 6" xfId="156"/>
    <cellStyle name="Normal 4 3" xfId="157"/>
    <cellStyle name="Normal 4 3 2" xfId="158"/>
    <cellStyle name="Normal 4 4" xfId="159"/>
    <cellStyle name="Normal 4 5" xfId="160"/>
    <cellStyle name="Normal 5" xfId="161"/>
    <cellStyle name="Normal 5 2" xfId="162"/>
    <cellStyle name="Normal 5 3" xfId="163"/>
    <cellStyle name="Normal 6" xfId="164"/>
    <cellStyle name="Normal 6 2" xfId="165"/>
    <cellStyle name="Normal 6 3" xfId="166"/>
    <cellStyle name="Normal 7" xfId="167"/>
    <cellStyle name="Normal 7 2" xfId="168"/>
    <cellStyle name="Normal 8" xfId="169"/>
    <cellStyle name="Normal 8 2" xfId="170"/>
    <cellStyle name="Normal 9" xfId="171"/>
    <cellStyle name="Pourcentage" xfId="172" builtinId="5"/>
    <cellStyle name="Pourcentage 2" xfId="173"/>
    <cellStyle name="Pourcentage 2 2" xfId="174"/>
    <cellStyle name="Pourcentage 2 2 2" xfId="175"/>
    <cellStyle name="Pourcentage 2 3" xfId="176"/>
    <cellStyle name="Pourcentage 2 3 2" xfId="177"/>
    <cellStyle name="Pourcentage 2 4" xfId="178"/>
    <cellStyle name="Pourcentage 2 5" xfId="179"/>
    <cellStyle name="Pourcentage 3" xfId="180"/>
    <cellStyle name="Pourcentage 4" xfId="181"/>
    <cellStyle name="Pourcentage 4 2" xfId="182"/>
    <cellStyle name="Pourcentage 5" xfId="183"/>
    <cellStyle name="Pourcentage 5 2" xfId="184"/>
    <cellStyle name="Pourcentage 6" xfId="185"/>
    <cellStyle name="Pourcentage 7" xfId="186"/>
    <cellStyle name="Pourcentage 8" xfId="187"/>
    <cellStyle name="Satisfaisant 2" xfId="188"/>
    <cellStyle name="Sortie 2" xfId="189"/>
    <cellStyle name="Texte explicatif 2" xfId="190"/>
    <cellStyle name="Texte explicatif 3" xfId="191"/>
    <cellStyle name="Titre" xfId="192" builtinId="15" customBuiltin="1"/>
    <cellStyle name="Titre 1 2" xfId="193"/>
    <cellStyle name="Titre 2 2" xfId="194"/>
    <cellStyle name="Titre 3 2" xfId="195"/>
    <cellStyle name="Titre 4 2" xfId="196"/>
    <cellStyle name="Total 2" xfId="197"/>
    <cellStyle name="Vérification 2" xfId="198"/>
  </cellStyles>
  <dxfs count="121"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medium">
          <color theme="0"/>
        </left>
        <right/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3" formatCode="#,##0"/>
      <border diagonalUp="0" diagonalDown="0">
        <left style="medium">
          <color theme="0"/>
        </left>
        <right style="medium">
          <color theme="0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medium">
          <color theme="0"/>
        </left>
        <right style="medium">
          <color theme="0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medium">
          <color theme="0"/>
        </left>
        <right style="medium">
          <color theme="0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3" formatCode="#,##0"/>
      <border diagonalUp="0" diagonalDown="0">
        <left style="medium">
          <color theme="0"/>
        </left>
        <right style="medium">
          <color theme="0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3" formatCode="#,##0"/>
      <border diagonalUp="0" diagonalDown="0">
        <left style="medium">
          <color theme="0"/>
        </left>
        <right style="medium">
          <color theme="0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3" formatCode="#,##0"/>
      <border diagonalUp="0" diagonalDown="0">
        <left style="medium">
          <color theme="0"/>
        </left>
        <right style="medium">
          <color theme="0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3" formatCode="#,##0"/>
      <border diagonalUp="0" diagonalDown="0">
        <left style="medium">
          <color theme="0"/>
        </left>
        <right style="medium">
          <color theme="0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3" formatCode="#,##0"/>
      <border diagonalUp="0" diagonalDown="0">
        <left style="medium">
          <color theme="0"/>
        </left>
        <right style="medium">
          <color theme="0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3" formatCode="#,##0"/>
      <border diagonalUp="0" diagonalDown="0">
        <left style="medium">
          <color theme="0"/>
        </left>
        <right style="medium">
          <color theme="0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3" formatCode="#,##0"/>
      <border diagonalUp="0" diagonalDown="0">
        <left style="medium">
          <color theme="0"/>
        </left>
        <right style="medium">
          <color theme="0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3" formatCode="#,##0"/>
      <border diagonalUp="0" diagonalDown="0">
        <left style="medium">
          <color theme="0"/>
        </left>
        <right style="medium">
          <color theme="0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/>
        <right style="medium">
          <color theme="0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diagonalUp="0" diagonalDown="0">
        <left/>
        <right/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medium">
          <color theme="0"/>
        </left>
        <right style="medium">
          <color theme="0"/>
        </right>
        <top/>
        <bottom/>
      </border>
    </dxf>
    <dxf>
      <numFmt numFmtId="166" formatCode="0.0"/>
      <border diagonalUp="0" diagonalDown="0">
        <left style="medium">
          <color theme="0"/>
        </left>
        <right/>
        <top style="medium">
          <color theme="0"/>
        </top>
        <bottom style="medium">
          <color theme="0"/>
        </bottom>
      </border>
    </dxf>
    <dxf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 Light"/>
        <scheme val="minor"/>
      </font>
      <numFmt numFmtId="166" formatCode="0.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 Light"/>
        <scheme val="minor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 Light"/>
        <scheme val="minor"/>
      </font>
      <numFmt numFmtId="166" formatCode="0.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 Light"/>
        <scheme val="minor"/>
      </font>
      <numFmt numFmtId="165" formatCode="0.0%"/>
    </dxf>
    <dxf>
      <numFmt numFmtId="3" formatCode="#,##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numFmt numFmtId="3" formatCode="#,##0"/>
    </dxf>
    <dxf>
      <numFmt numFmtId="3" formatCode="#,##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numFmt numFmtId="3" formatCode="#,##0"/>
    </dxf>
    <dxf>
      <numFmt numFmtId="3" formatCode="#,##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numFmt numFmtId="3" formatCode="#,##0"/>
    </dxf>
    <dxf>
      <border diagonalUp="0" diagonalDown="0">
        <left/>
        <right style="medium">
          <color theme="0"/>
        </right>
        <top style="medium">
          <color theme="0"/>
        </top>
        <bottom style="medium">
          <color theme="0"/>
        </bottom>
      </border>
    </dxf>
    <dxf>
      <border>
        <top style="medium">
          <color theme="0"/>
        </top>
      </border>
    </dxf>
    <dxf>
      <border diagonalUp="0" diagonalDown="0">
        <left/>
        <right/>
        <top style="medium">
          <color theme="3"/>
        </top>
        <bottom style="medium">
          <color theme="3"/>
        </bottom>
      </border>
    </dxf>
    <dxf>
      <border diagonalUp="0" diagonalDown="0">
        <left style="medium">
          <color theme="0"/>
        </left>
        <right style="medium">
          <color theme="0"/>
        </right>
        <top/>
        <bottom/>
      </border>
    </dxf>
    <dxf>
      <numFmt numFmtId="3" formatCode="#,##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" formatCode="#,##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>
        <top style="medium">
          <color theme="0"/>
        </top>
      </border>
    </dxf>
    <dxf>
      <border diagonalUp="0" diagonalDown="0">
        <left/>
        <right/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medium">
          <color theme="0"/>
        </left>
        <right style="medium">
          <color theme="0"/>
        </right>
        <top/>
        <bottom/>
      </border>
    </dxf>
    <dxf>
      <alignment horizontal="right" vertical="bottom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6" formatCode="0.0"/>
      <border diagonalUp="0" diagonalDown="0" outline="0">
        <left/>
        <right style="medium">
          <color theme="0"/>
        </right>
        <top/>
        <bottom style="medium">
          <color theme="0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medium">
          <color theme="0"/>
        </left>
        <right/>
        <top/>
        <bottom style="medium">
          <color theme="0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 Light"/>
        <scheme val="minor"/>
      </font>
      <numFmt numFmtId="165" formatCode="0.0%"/>
      <border diagonalUp="0" diagonalDown="0" outline="0">
        <left style="medium">
          <color theme="0"/>
        </left>
        <right style="medium">
          <color theme="0"/>
        </right>
        <top/>
        <bottom style="medium">
          <color theme="0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medium">
          <color theme="0"/>
        </left>
        <right style="medium">
          <color theme="0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medium">
          <color theme="0"/>
        </left>
        <right style="medium">
          <color theme="0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/>
        <right/>
        <top style="medium">
          <color theme="3"/>
        </top>
        <bottom style="medium">
          <color theme="3"/>
        </bottom>
      </border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166" formatCode="0.0"/>
      <border diagonalUp="0" diagonalDown="0" outline="0">
        <left style="medium">
          <color theme="0"/>
        </left>
        <right/>
        <top style="medium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3" formatCode="#,##0"/>
      <border diagonalUp="0" diagonalDown="0" outline="0">
        <left style="medium">
          <color theme="0"/>
        </left>
        <right style="medium">
          <color theme="0"/>
        </right>
        <top/>
        <bottom style="medium">
          <color theme="0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6" formatCode="0.0"/>
      <border diagonalUp="0" diagonalDown="0" outline="0">
        <left style="medium">
          <color theme="0"/>
        </left>
        <right style="medium">
          <color theme="0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3" formatCode="#,##0"/>
      <border diagonalUp="0" diagonalDown="0" outline="0">
        <left style="medium">
          <color theme="0"/>
        </left>
        <right style="medium">
          <color theme="0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/>
        <right/>
        <top style="medium">
          <color theme="3"/>
        </top>
        <bottom style="medium">
          <color theme="3"/>
        </bottom>
      </border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border diagonalUp="0" diagonalDown="0">
        <left style="medium">
          <color theme="0"/>
        </left>
        <right style="medium">
          <color theme="0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medium">
          <color theme="0"/>
        </left>
        <right style="medium">
          <color theme="0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0" formatCode="General"/>
      <border diagonalUp="0" diagonalDown="0">
        <left style="medium">
          <color theme="0"/>
        </left>
        <right style="medium">
          <color theme="0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medium">
          <color theme="0"/>
        </left>
        <right style="medium">
          <color theme="0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/>
        <right/>
        <top style="medium">
          <color theme="3"/>
        </top>
        <bottom style="medium">
          <color theme="3"/>
        </bottom>
      </border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border diagonalUp="0" diagonalDown="0" outline="0">
        <left style="medium">
          <color theme="0"/>
        </left>
        <right/>
        <top style="medium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numFmt numFmtId="0" formatCode="General"/>
      <border diagonalUp="0" diagonalDown="0" outline="0">
        <left style="medium">
          <color theme="0"/>
        </left>
        <right style="medium">
          <color theme="0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6" formatCode="0.0"/>
      <border diagonalUp="0" diagonalDown="0" outline="0">
        <left style="medium">
          <color theme="0"/>
        </left>
        <right style="medium">
          <color theme="0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medium">
          <color theme="0"/>
        </left>
        <right style="medium">
          <color theme="0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2" formatCode="0.00"/>
      <border diagonalUp="0" diagonalDown="0">
        <left style="medium">
          <color theme="0"/>
        </left>
        <right style="medium">
          <color theme="0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medium">
          <color theme="0"/>
        </left>
        <right style="medium">
          <color theme="0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/>
        <right/>
        <top style="medium">
          <color rgb="FF1F497D"/>
        </top>
        <bottom style="medium">
          <color rgb="FF1F497D"/>
        </bottom>
      </border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01897018970191E-2"/>
          <c:y val="0.11011896240242697"/>
          <c:w val="0.38746409214092142"/>
          <c:h val="0.77976207519514606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FD5-416D-B64F-B1C17D559087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FD5-416D-B64F-B1C17D5590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7FD5-416D-B64F-B1C17D5590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FD5-416D-B64F-B1C17D5590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FD5-416D-B64F-B1C17D559087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="1"/>
                      <a:t>13,8 M€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FD5-416D-B64F-B1C17D55908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="1"/>
                      <a:t>10,6 M€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D5-416D-B64F-B1C17D55908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="1"/>
                      <a:t>7 M€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D5-416D-B64F-B1C17D55908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="1"/>
                      <a:t>2 M€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D5-416D-B64F-B1C17D55908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="1"/>
                      <a:t>6,6 M€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D5-416D-B64F-B1C17D559087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12.1'!$A$4:$A$8</c:f>
              <c:strCache>
                <c:ptCount val="5"/>
                <c:pt idx="0">
                  <c:v>Prestations interministérielles (PIM)</c:v>
                </c:pt>
                <c:pt idx="1">
                  <c:v>Action sociale d'initiative académique (ASIA)</c:v>
                </c:pt>
                <c:pt idx="2">
                  <c:v>Secours urgents et exceptionnels</c:v>
                </c:pt>
                <c:pt idx="3">
                  <c:v>Réservation de logements sociaux</c:v>
                </c:pt>
                <c:pt idx="4">
                  <c:v>Subventions </c:v>
                </c:pt>
              </c:strCache>
            </c:strRef>
          </c:cat>
          <c:val>
            <c:numRef>
              <c:f>'Figure 12.1'!$B$4:$B$8</c:f>
              <c:numCache>
                <c:formatCode>General</c:formatCode>
                <c:ptCount val="5"/>
                <c:pt idx="0">
                  <c:v>13.8</c:v>
                </c:pt>
                <c:pt idx="1">
                  <c:v>10.6</c:v>
                </c:pt>
                <c:pt idx="2">
                  <c:v>7</c:v>
                </c:pt>
                <c:pt idx="3">
                  <c:v>2</c:v>
                </c:pt>
                <c:pt idx="4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5-416D-B64F-B1C17D559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883650833968337"/>
          <c:y val="0.10153424003817704"/>
          <c:w val="0.38175311150622293"/>
          <c:h val="0.77361011691720349"/>
        </c:manualLayout>
      </c:layout>
      <c:overlay val="0"/>
    </c:legend>
    <c:plotVisOnly val="1"/>
    <c:dispBlanksAs val="gap"/>
    <c:showDLblsOverMax val="0"/>
  </c:chart>
  <c:spPr>
    <a:solidFill>
      <a:srgbClr val="F9F9F9"/>
    </a:solidFill>
    <a:ln w="9525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Figure 10.1 - Répartition des dépenses d'action sociale en 2015 par programme LOLF (214 et 139)</c:v>
          </c:tx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8FBD-4575-A622-E945B88151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BD-4575-A622-E945B88151BE}"/>
              </c:ext>
            </c:extLst>
          </c:dPt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'tableau 12.1 et figure12.2'!$A$21:$A$22</c:f>
              <c:strCache>
                <c:ptCount val="2"/>
                <c:pt idx="0">
                  <c:v>Programme 214 "Soutien à la politique de l'éducation nationale"</c:v>
                </c:pt>
                <c:pt idx="1">
                  <c:v>Programme 139 "Enseignement privé du 1er et du 2nd degrés"</c:v>
                </c:pt>
              </c:strCache>
            </c:strRef>
          </c:cat>
          <c:val>
            <c:numRef>
              <c:f>'tableau 12.1 et figure12.2'!$E$21:$E$22</c:f>
              <c:numCache>
                <c:formatCode>0.0%</c:formatCode>
                <c:ptCount val="2"/>
                <c:pt idx="0">
                  <c:v>0.91304649849222141</c:v>
                </c:pt>
                <c:pt idx="1">
                  <c:v>8.6953501507778572E-2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BD-4575-A622-E945B8815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707556287084527"/>
          <c:y val="0.32327603216554424"/>
          <c:w val="0.32938102903587052"/>
          <c:h val="0.42241401536297779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tx>
            <c:v>Figure 10.2 - Répartition des prestations interministérielles (tous programmes) par type, en 2015</c:v>
          </c:tx>
          <c:spPr>
            <a:solidFill>
              <a:srgbClr val="484D7A"/>
            </a:solidFill>
          </c:spPr>
          <c:dPt>
            <c:idx val="0"/>
            <c:bubble3D val="0"/>
            <c:spPr>
              <a:solidFill>
                <a:srgbClr val="FF9940"/>
              </a:solidFill>
            </c:spPr>
            <c:extLst>
              <c:ext xmlns:c16="http://schemas.microsoft.com/office/drawing/2014/chart" uri="{C3380CC4-5D6E-409C-BE32-E72D297353CC}">
                <c16:uniqueId val="{00000000-1F15-4379-BCA0-CCFF49E11BAD}"/>
              </c:ext>
            </c:extLst>
          </c:dPt>
          <c:dPt>
            <c:idx val="1"/>
            <c:bubble3D val="0"/>
            <c:spPr>
              <a:solidFill>
                <a:srgbClr val="91AE4F"/>
              </a:solidFill>
            </c:spPr>
            <c:extLst>
              <c:ext xmlns:c16="http://schemas.microsoft.com/office/drawing/2014/chart" uri="{C3380CC4-5D6E-409C-BE32-E72D297353CC}">
                <c16:uniqueId val="{00000001-1F15-4379-BCA0-CCFF49E11BA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15-4379-BCA0-CCFF49E11BAD}"/>
              </c:ext>
            </c:extLst>
          </c:dPt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'tableau 12.2 et figure 12.3'!$A$21:$A$23</c:f>
              <c:strCache>
                <c:ptCount val="3"/>
                <c:pt idx="0">
                  <c:v>Aide aux enfants handicapés</c:v>
                </c:pt>
                <c:pt idx="1">
                  <c:v>Aide aux vacances</c:v>
                </c:pt>
                <c:pt idx="2">
                  <c:v>Aide à la restauration (nombre de repas)</c:v>
                </c:pt>
              </c:strCache>
            </c:strRef>
          </c:cat>
          <c:val>
            <c:numRef>
              <c:f>'tableau 12.2 et figure 12.3'!$C$21:$C$23</c:f>
              <c:numCache>
                <c:formatCode>0%</c:formatCode>
                <c:ptCount val="3"/>
                <c:pt idx="0">
                  <c:v>0.84699817709752256</c:v>
                </c:pt>
                <c:pt idx="1">
                  <c:v>4.9886180414928594E-2</c:v>
                </c:pt>
                <c:pt idx="2">
                  <c:v>0.10311564248754883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15-4379-BCA0-CCFF49E11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519816707633253"/>
          <c:y val="0.32722523545677157"/>
          <c:w val="0.33245398647531149"/>
          <c:h val="0.42146610326832179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6770349358504"/>
          <c:y val="2.8022563933435014E-2"/>
          <c:w val="0.71104428934281017"/>
          <c:h val="0.8693459670977312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12.4 PIM'!$D$41</c:f>
              <c:strCache>
                <c:ptCount val="1"/>
                <c:pt idx="0">
                  <c:v>Restauration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'Figure 12.4 PIM'!$A$42:$A$72</c:f>
              <c:strCache>
                <c:ptCount val="31"/>
                <c:pt idx="0">
                  <c:v>VERSAILLES</c:v>
                </c:pt>
                <c:pt idx="1">
                  <c:v>LILLE</c:v>
                </c:pt>
                <c:pt idx="2">
                  <c:v>TOULOUSE</c:v>
                </c:pt>
                <c:pt idx="3">
                  <c:v>CRETEIL</c:v>
                </c:pt>
                <c:pt idx="4">
                  <c:v>NANTES</c:v>
                </c:pt>
                <c:pt idx="5">
                  <c:v>RENNES</c:v>
                </c:pt>
                <c:pt idx="6">
                  <c:v>BORDEAUX</c:v>
                </c:pt>
                <c:pt idx="7">
                  <c:v>ROUEN</c:v>
                </c:pt>
                <c:pt idx="8">
                  <c:v>ORLEANS-TOURS</c:v>
                </c:pt>
                <c:pt idx="9">
                  <c:v>AIX-MARSEILLE</c:v>
                </c:pt>
                <c:pt idx="10">
                  <c:v>MONTPELLIER</c:v>
                </c:pt>
                <c:pt idx="11">
                  <c:v>GRENOBLE</c:v>
                </c:pt>
                <c:pt idx="12">
                  <c:v>PARIS</c:v>
                </c:pt>
                <c:pt idx="13">
                  <c:v>LYON</c:v>
                </c:pt>
                <c:pt idx="14">
                  <c:v>NANCY-METZ</c:v>
                </c:pt>
                <c:pt idx="15">
                  <c:v>STRASBOURG</c:v>
                </c:pt>
                <c:pt idx="16">
                  <c:v>AMIENS</c:v>
                </c:pt>
                <c:pt idx="17">
                  <c:v>POITIERS</c:v>
                </c:pt>
                <c:pt idx="18">
                  <c:v>DIJON</c:v>
                </c:pt>
                <c:pt idx="19">
                  <c:v>NICE</c:v>
                </c:pt>
                <c:pt idx="20">
                  <c:v>REIMS</c:v>
                </c:pt>
                <c:pt idx="21">
                  <c:v>CAEN</c:v>
                </c:pt>
                <c:pt idx="22">
                  <c:v>CLERMONT-FERRAND</c:v>
                </c:pt>
                <c:pt idx="23">
                  <c:v>LA REUNION</c:v>
                </c:pt>
                <c:pt idx="24">
                  <c:v>BESANCON</c:v>
                </c:pt>
                <c:pt idx="25">
                  <c:v>LIMOGES</c:v>
                </c:pt>
                <c:pt idx="26">
                  <c:v>MARTINIQUE</c:v>
                </c:pt>
                <c:pt idx="27">
                  <c:v>GUADELOUPE</c:v>
                </c:pt>
                <c:pt idx="28">
                  <c:v>GUYANE</c:v>
                </c:pt>
                <c:pt idx="29">
                  <c:v>CORSE</c:v>
                </c:pt>
                <c:pt idx="30">
                  <c:v>MAYOTTE</c:v>
                </c:pt>
              </c:strCache>
            </c:strRef>
          </c:cat>
          <c:val>
            <c:numRef>
              <c:f>'Figure 12.4 PIM'!$D$42:$D$72</c:f>
              <c:numCache>
                <c:formatCode>#,##0</c:formatCode>
                <c:ptCount val="31"/>
                <c:pt idx="0">
                  <c:v>202185</c:v>
                </c:pt>
                <c:pt idx="1">
                  <c:v>48658</c:v>
                </c:pt>
                <c:pt idx="2">
                  <c:v>186760</c:v>
                </c:pt>
                <c:pt idx="3">
                  <c:v>140725</c:v>
                </c:pt>
                <c:pt idx="4">
                  <c:v>34198</c:v>
                </c:pt>
                <c:pt idx="5">
                  <c:v>132140</c:v>
                </c:pt>
                <c:pt idx="6">
                  <c:v>42261</c:v>
                </c:pt>
                <c:pt idx="7">
                  <c:v>73864</c:v>
                </c:pt>
                <c:pt idx="8">
                  <c:v>11260</c:v>
                </c:pt>
                <c:pt idx="9">
                  <c:v>41351</c:v>
                </c:pt>
                <c:pt idx="10">
                  <c:v>15172</c:v>
                </c:pt>
                <c:pt idx="11">
                  <c:v>8040</c:v>
                </c:pt>
                <c:pt idx="12">
                  <c:v>120228</c:v>
                </c:pt>
                <c:pt idx="13">
                  <c:v>24368</c:v>
                </c:pt>
                <c:pt idx="14">
                  <c:v>7954</c:v>
                </c:pt>
                <c:pt idx="15">
                  <c:v>23143</c:v>
                </c:pt>
                <c:pt idx="16">
                  <c:v>99399</c:v>
                </c:pt>
                <c:pt idx="17">
                  <c:v>27729</c:v>
                </c:pt>
                <c:pt idx="18">
                  <c:v>14268</c:v>
                </c:pt>
                <c:pt idx="19">
                  <c:v>26913</c:v>
                </c:pt>
                <c:pt idx="20">
                  <c:v>11330</c:v>
                </c:pt>
                <c:pt idx="21">
                  <c:v>27643</c:v>
                </c:pt>
                <c:pt idx="22">
                  <c:v>14173</c:v>
                </c:pt>
                <c:pt idx="23">
                  <c:v>20359</c:v>
                </c:pt>
                <c:pt idx="24">
                  <c:v>19472</c:v>
                </c:pt>
                <c:pt idx="25">
                  <c:v>19441</c:v>
                </c:pt>
                <c:pt idx="26">
                  <c:v>0</c:v>
                </c:pt>
                <c:pt idx="27">
                  <c:v>0</c:v>
                </c:pt>
                <c:pt idx="28">
                  <c:v>1732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6-44DF-8F86-D9604A88B9DD}"/>
            </c:ext>
          </c:extLst>
        </c:ser>
        <c:ser>
          <c:idx val="1"/>
          <c:order val="1"/>
          <c:tx>
            <c:strRef>
              <c:f>'Figure 12.4 PIM'!$B$41</c:f>
              <c:strCache>
                <c:ptCount val="1"/>
                <c:pt idx="0">
                  <c:v>Enfants handicapés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'Figure 12.4 PIM'!$A$42:$A$72</c:f>
              <c:strCache>
                <c:ptCount val="31"/>
                <c:pt idx="0">
                  <c:v>VERSAILLES</c:v>
                </c:pt>
                <c:pt idx="1">
                  <c:v>LILLE</c:v>
                </c:pt>
                <c:pt idx="2">
                  <c:v>TOULOUSE</c:v>
                </c:pt>
                <c:pt idx="3">
                  <c:v>CRETEIL</c:v>
                </c:pt>
                <c:pt idx="4">
                  <c:v>NANTES</c:v>
                </c:pt>
                <c:pt idx="5">
                  <c:v>RENNES</c:v>
                </c:pt>
                <c:pt idx="6">
                  <c:v>BORDEAUX</c:v>
                </c:pt>
                <c:pt idx="7">
                  <c:v>ROUEN</c:v>
                </c:pt>
                <c:pt idx="8">
                  <c:v>ORLEANS-TOURS</c:v>
                </c:pt>
                <c:pt idx="9">
                  <c:v>AIX-MARSEILLE</c:v>
                </c:pt>
                <c:pt idx="10">
                  <c:v>MONTPELLIER</c:v>
                </c:pt>
                <c:pt idx="11">
                  <c:v>GRENOBLE</c:v>
                </c:pt>
                <c:pt idx="12">
                  <c:v>PARIS</c:v>
                </c:pt>
                <c:pt idx="13">
                  <c:v>LYON</c:v>
                </c:pt>
                <c:pt idx="14">
                  <c:v>NANCY-METZ</c:v>
                </c:pt>
                <c:pt idx="15">
                  <c:v>STRASBOURG</c:v>
                </c:pt>
                <c:pt idx="16">
                  <c:v>AMIENS</c:v>
                </c:pt>
                <c:pt idx="17">
                  <c:v>POITIERS</c:v>
                </c:pt>
                <c:pt idx="18">
                  <c:v>DIJON</c:v>
                </c:pt>
                <c:pt idx="19">
                  <c:v>NICE</c:v>
                </c:pt>
                <c:pt idx="20">
                  <c:v>REIMS</c:v>
                </c:pt>
                <c:pt idx="21">
                  <c:v>CAEN</c:v>
                </c:pt>
                <c:pt idx="22">
                  <c:v>CLERMONT-FERRAND</c:v>
                </c:pt>
                <c:pt idx="23">
                  <c:v>LA REUNION</c:v>
                </c:pt>
                <c:pt idx="24">
                  <c:v>BESANCON</c:v>
                </c:pt>
                <c:pt idx="25">
                  <c:v>LIMOGES</c:v>
                </c:pt>
                <c:pt idx="26">
                  <c:v>MARTINIQUE</c:v>
                </c:pt>
                <c:pt idx="27">
                  <c:v>GUADELOUPE</c:v>
                </c:pt>
                <c:pt idx="28">
                  <c:v>GUYANE</c:v>
                </c:pt>
                <c:pt idx="29">
                  <c:v>CORSE</c:v>
                </c:pt>
                <c:pt idx="30">
                  <c:v>MAYOTTE</c:v>
                </c:pt>
              </c:strCache>
            </c:strRef>
          </c:cat>
          <c:val>
            <c:numRef>
              <c:f>'Figure 12.4 PIM'!$B$42:$B$72</c:f>
              <c:numCache>
                <c:formatCode>#,##0</c:formatCode>
                <c:ptCount val="31"/>
                <c:pt idx="0">
                  <c:v>1039367</c:v>
                </c:pt>
                <c:pt idx="1">
                  <c:v>1122701</c:v>
                </c:pt>
                <c:pt idx="2">
                  <c:v>626667</c:v>
                </c:pt>
                <c:pt idx="3">
                  <c:v>603266</c:v>
                </c:pt>
                <c:pt idx="4">
                  <c:v>615849</c:v>
                </c:pt>
                <c:pt idx="5">
                  <c:v>572407</c:v>
                </c:pt>
                <c:pt idx="6">
                  <c:v>547128</c:v>
                </c:pt>
                <c:pt idx="7">
                  <c:v>496169</c:v>
                </c:pt>
                <c:pt idx="8">
                  <c:v>487842</c:v>
                </c:pt>
                <c:pt idx="9">
                  <c:v>478329</c:v>
                </c:pt>
                <c:pt idx="10">
                  <c:v>499345</c:v>
                </c:pt>
                <c:pt idx="11">
                  <c:v>467635</c:v>
                </c:pt>
                <c:pt idx="12">
                  <c:v>324883</c:v>
                </c:pt>
                <c:pt idx="13">
                  <c:v>418087</c:v>
                </c:pt>
                <c:pt idx="14">
                  <c:v>349324</c:v>
                </c:pt>
                <c:pt idx="15">
                  <c:v>329720</c:v>
                </c:pt>
                <c:pt idx="16">
                  <c:v>251637</c:v>
                </c:pt>
                <c:pt idx="17">
                  <c:v>320005</c:v>
                </c:pt>
                <c:pt idx="18">
                  <c:v>302580</c:v>
                </c:pt>
                <c:pt idx="19">
                  <c:v>293881</c:v>
                </c:pt>
                <c:pt idx="20">
                  <c:v>300071</c:v>
                </c:pt>
                <c:pt idx="21">
                  <c:v>204755</c:v>
                </c:pt>
                <c:pt idx="22">
                  <c:v>161805</c:v>
                </c:pt>
                <c:pt idx="23">
                  <c:v>165704</c:v>
                </c:pt>
                <c:pt idx="24">
                  <c:v>141101</c:v>
                </c:pt>
                <c:pt idx="25">
                  <c:v>100193</c:v>
                </c:pt>
                <c:pt idx="26">
                  <c:v>84513</c:v>
                </c:pt>
                <c:pt idx="27">
                  <c:v>77271</c:v>
                </c:pt>
                <c:pt idx="28">
                  <c:v>49453</c:v>
                </c:pt>
                <c:pt idx="29">
                  <c:v>25004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86-44DF-8F86-D9604A88B9DD}"/>
            </c:ext>
          </c:extLst>
        </c:ser>
        <c:ser>
          <c:idx val="2"/>
          <c:order val="2"/>
          <c:tx>
            <c:strRef>
              <c:f>'Figure 12.4 PIM'!$C$41</c:f>
              <c:strCache>
                <c:ptCount val="1"/>
                <c:pt idx="0">
                  <c:v>Aides aux Vacances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'Figure 12.4 PIM'!$A$42:$A$72</c:f>
              <c:strCache>
                <c:ptCount val="31"/>
                <c:pt idx="0">
                  <c:v>VERSAILLES</c:v>
                </c:pt>
                <c:pt idx="1">
                  <c:v>LILLE</c:v>
                </c:pt>
                <c:pt idx="2">
                  <c:v>TOULOUSE</c:v>
                </c:pt>
                <c:pt idx="3">
                  <c:v>CRETEIL</c:v>
                </c:pt>
                <c:pt idx="4">
                  <c:v>NANTES</c:v>
                </c:pt>
                <c:pt idx="5">
                  <c:v>RENNES</c:v>
                </c:pt>
                <c:pt idx="6">
                  <c:v>BORDEAUX</c:v>
                </c:pt>
                <c:pt idx="7">
                  <c:v>ROUEN</c:v>
                </c:pt>
                <c:pt idx="8">
                  <c:v>ORLEANS-TOURS</c:v>
                </c:pt>
                <c:pt idx="9">
                  <c:v>AIX-MARSEILLE</c:v>
                </c:pt>
                <c:pt idx="10">
                  <c:v>MONTPELLIER</c:v>
                </c:pt>
                <c:pt idx="11">
                  <c:v>GRENOBLE</c:v>
                </c:pt>
                <c:pt idx="12">
                  <c:v>PARIS</c:v>
                </c:pt>
                <c:pt idx="13">
                  <c:v>LYON</c:v>
                </c:pt>
                <c:pt idx="14">
                  <c:v>NANCY-METZ</c:v>
                </c:pt>
                <c:pt idx="15">
                  <c:v>STRASBOURG</c:v>
                </c:pt>
                <c:pt idx="16">
                  <c:v>AMIENS</c:v>
                </c:pt>
                <c:pt idx="17">
                  <c:v>POITIERS</c:v>
                </c:pt>
                <c:pt idx="18">
                  <c:v>DIJON</c:v>
                </c:pt>
                <c:pt idx="19">
                  <c:v>NICE</c:v>
                </c:pt>
                <c:pt idx="20">
                  <c:v>REIMS</c:v>
                </c:pt>
                <c:pt idx="21">
                  <c:v>CAEN</c:v>
                </c:pt>
                <c:pt idx="22">
                  <c:v>CLERMONT-FERRAND</c:v>
                </c:pt>
                <c:pt idx="23">
                  <c:v>LA REUNION</c:v>
                </c:pt>
                <c:pt idx="24">
                  <c:v>BESANCON</c:v>
                </c:pt>
                <c:pt idx="25">
                  <c:v>LIMOGES</c:v>
                </c:pt>
                <c:pt idx="26">
                  <c:v>MARTINIQUE</c:v>
                </c:pt>
                <c:pt idx="27">
                  <c:v>GUADELOUPE</c:v>
                </c:pt>
                <c:pt idx="28">
                  <c:v>GUYANE</c:v>
                </c:pt>
                <c:pt idx="29">
                  <c:v>CORSE</c:v>
                </c:pt>
                <c:pt idx="30">
                  <c:v>MAYOTTE</c:v>
                </c:pt>
              </c:strCache>
            </c:strRef>
          </c:cat>
          <c:val>
            <c:numRef>
              <c:f>'Figure 12.4 PIM'!$C$42:$C$72</c:f>
              <c:numCache>
                <c:formatCode>#,##0</c:formatCode>
                <c:ptCount val="31"/>
                <c:pt idx="0">
                  <c:v>14146</c:v>
                </c:pt>
                <c:pt idx="1">
                  <c:v>80963</c:v>
                </c:pt>
                <c:pt idx="2">
                  <c:v>3649</c:v>
                </c:pt>
                <c:pt idx="3">
                  <c:v>22795</c:v>
                </c:pt>
                <c:pt idx="4">
                  <c:v>92232</c:v>
                </c:pt>
                <c:pt idx="5">
                  <c:v>33074</c:v>
                </c:pt>
                <c:pt idx="6">
                  <c:v>18554</c:v>
                </c:pt>
                <c:pt idx="7">
                  <c:v>20386</c:v>
                </c:pt>
                <c:pt idx="8">
                  <c:v>54555</c:v>
                </c:pt>
                <c:pt idx="9">
                  <c:v>23554</c:v>
                </c:pt>
                <c:pt idx="10">
                  <c:v>25243</c:v>
                </c:pt>
                <c:pt idx="11">
                  <c:v>35822</c:v>
                </c:pt>
                <c:pt idx="12">
                  <c:v>12216</c:v>
                </c:pt>
                <c:pt idx="13">
                  <c:v>12455</c:v>
                </c:pt>
                <c:pt idx="14">
                  <c:v>56347</c:v>
                </c:pt>
                <c:pt idx="15">
                  <c:v>20551</c:v>
                </c:pt>
                <c:pt idx="16">
                  <c:v>19631</c:v>
                </c:pt>
                <c:pt idx="17">
                  <c:v>12808</c:v>
                </c:pt>
                <c:pt idx="18">
                  <c:v>26936</c:v>
                </c:pt>
                <c:pt idx="19">
                  <c:v>13270</c:v>
                </c:pt>
                <c:pt idx="20">
                  <c:v>14454</c:v>
                </c:pt>
                <c:pt idx="21">
                  <c:v>21309</c:v>
                </c:pt>
                <c:pt idx="22">
                  <c:v>11480</c:v>
                </c:pt>
                <c:pt idx="23">
                  <c:v>44</c:v>
                </c:pt>
                <c:pt idx="24">
                  <c:v>20470</c:v>
                </c:pt>
                <c:pt idx="25">
                  <c:v>3998</c:v>
                </c:pt>
                <c:pt idx="26">
                  <c:v>1792</c:v>
                </c:pt>
                <c:pt idx="27">
                  <c:v>842</c:v>
                </c:pt>
                <c:pt idx="28">
                  <c:v>784</c:v>
                </c:pt>
                <c:pt idx="29">
                  <c:v>412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86-44DF-8F86-D9604A88B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443832"/>
        <c:axId val="1"/>
      </c:barChart>
      <c:catAx>
        <c:axId val="450443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4504438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1463208896288253"/>
                <c:y val="0.92889752736027209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fr-FR"/>
                    <a:t>Milliers d'euros</a:t>
                  </a:r>
                </a:p>
              </c:rich>
            </c:tx>
          </c:dispUnitsLbl>
        </c:dispUnits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11141680000094031"/>
          <c:y val="0.96153955594810325"/>
          <c:w val="0.72214592593202043"/>
          <c:h val="3.2634069777632599E-2"/>
        </c:manualLayout>
      </c:layout>
      <c:overlay val="0"/>
    </c:legend>
    <c:plotVisOnly val="1"/>
    <c:dispBlanksAs val="gap"/>
    <c:showDLblsOverMax val="0"/>
  </c:chart>
  <c:spPr>
    <a:solidFill>
      <a:srgbClr val="F9F9F9"/>
    </a:solidFill>
    <a:ln w="9525"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tx>
            <c:v>Figue 10.4 - Répartion des dépenses d'ASIA du programme "Soutien à la politique de l'éducation nationale" par type, en 2015</c:v>
          </c:tx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17E8-4FF1-B181-F0B90E60E0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E8-4FF1-B181-F0B90E60E083}"/>
              </c:ext>
            </c:extLst>
          </c:dPt>
          <c:dPt>
            <c:idx val="2"/>
            <c:bubble3D val="0"/>
            <c:spPr>
              <a:solidFill>
                <a:srgbClr val="99001A"/>
              </a:solidFill>
            </c:spPr>
            <c:extLst>
              <c:ext xmlns:c16="http://schemas.microsoft.com/office/drawing/2014/chart" uri="{C3380CC4-5D6E-409C-BE32-E72D297353CC}">
                <c16:uniqueId val="{00000002-17E8-4FF1-B181-F0B90E60E083}"/>
              </c:ext>
            </c:extLst>
          </c:dPt>
          <c:dPt>
            <c:idx val="3"/>
            <c:bubble3D val="0"/>
            <c:spPr>
              <a:solidFill>
                <a:srgbClr val="000091"/>
              </a:solidFill>
            </c:spPr>
            <c:extLst>
              <c:ext xmlns:c16="http://schemas.microsoft.com/office/drawing/2014/chart" uri="{C3380CC4-5D6E-409C-BE32-E72D297353CC}">
                <c16:uniqueId val="{00000003-17E8-4FF1-B181-F0B90E60E083}"/>
              </c:ext>
            </c:extLst>
          </c:dPt>
          <c:dPt>
            <c:idx val="4"/>
            <c:bubble3D val="0"/>
            <c:spPr>
              <a:solidFill>
                <a:srgbClr val="484D7A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4-17E8-4FF1-B181-F0B90E60E083}"/>
              </c:ext>
            </c:extLst>
          </c:dPt>
          <c:dPt>
            <c:idx val="5"/>
            <c:bubble3D val="0"/>
            <c:spPr>
              <a:solidFill>
                <a:srgbClr val="000091">
                  <a:lumMod val="20000"/>
                  <a:lumOff val="8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17E8-4FF1-B181-F0B90E60E083}"/>
              </c:ext>
            </c:extLst>
          </c:dPt>
          <c:dPt>
            <c:idx val="6"/>
            <c:bubble3D val="0"/>
            <c:spPr>
              <a:solidFill>
                <a:srgbClr val="169B62"/>
              </a:solidFill>
            </c:spPr>
            <c:extLst>
              <c:ext xmlns:c16="http://schemas.microsoft.com/office/drawing/2014/chart" uri="{C3380CC4-5D6E-409C-BE32-E72D297353CC}">
                <c16:uniqueId val="{00000006-17E8-4FF1-B181-F0B90E60E083}"/>
              </c:ext>
            </c:extLst>
          </c:dPt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'tableau 12.3 ASIA et figure12.5'!$A$8:$A$14</c:f>
              <c:strCache>
                <c:ptCount val="7"/>
                <c:pt idx="0">
                  <c:v>Restauration</c:v>
                </c:pt>
                <c:pt idx="1">
                  <c:v>Logement (dont CIV) </c:v>
                </c:pt>
                <c:pt idx="2">
                  <c:v>Accueil-information-conseil</c:v>
                </c:pt>
                <c:pt idx="3">
                  <c:v>Garde des jeunes enfants et aide aux études</c:v>
                </c:pt>
                <c:pt idx="4">
                  <c:v>Environnement professionnel</c:v>
                </c:pt>
                <c:pt idx="5">
                  <c:v>Environnement privé</c:v>
                </c:pt>
                <c:pt idx="6">
                  <c:v>Vacances-culture-loisirs</c:v>
                </c:pt>
              </c:strCache>
            </c:strRef>
          </c:cat>
          <c:val>
            <c:numRef>
              <c:f>'tableau 12.3 ASIA et figure12.5'!$F$8:$F$14</c:f>
              <c:numCache>
                <c:formatCode>0.0%</c:formatCode>
                <c:ptCount val="7"/>
                <c:pt idx="0">
                  <c:v>0.12244156676710045</c:v>
                </c:pt>
                <c:pt idx="1">
                  <c:v>0.14990909673697031</c:v>
                </c:pt>
                <c:pt idx="2">
                  <c:v>1.2181934739406371E-2</c:v>
                </c:pt>
                <c:pt idx="3">
                  <c:v>0.38369408295403551</c:v>
                </c:pt>
                <c:pt idx="4">
                  <c:v>3.5110968651836653E-2</c:v>
                </c:pt>
                <c:pt idx="5">
                  <c:v>0.13590948137701134</c:v>
                </c:pt>
                <c:pt idx="6">
                  <c:v>0.16075286877363934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E8-4FF1-B181-F0B90E60E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389706713529627"/>
          <c:y val="0.32822765878961246"/>
          <c:w val="0.33289305235978728"/>
          <c:h val="0.4223195876426347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66770349358504"/>
          <c:y val="2.8022563933435014E-2"/>
          <c:w val="0.71748991658352979"/>
          <c:h val="0.8693459670977312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 Figure 12.6'!$B$3</c:f>
              <c:strCache>
                <c:ptCount val="1"/>
                <c:pt idx="0">
                  <c:v>Soutien à la politique de l'éducation nationale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 Figure 12.6'!$A$4:$A$34</c:f>
              <c:strCache>
                <c:ptCount val="31"/>
                <c:pt idx="0">
                  <c:v>CRETEIL</c:v>
                </c:pt>
                <c:pt idx="1">
                  <c:v>LILLE</c:v>
                </c:pt>
                <c:pt idx="2">
                  <c:v>VERSAILLES</c:v>
                </c:pt>
                <c:pt idx="3">
                  <c:v>NANCY-METZ</c:v>
                </c:pt>
                <c:pt idx="4">
                  <c:v>DIJON</c:v>
                </c:pt>
                <c:pt idx="5">
                  <c:v>NANTES</c:v>
                </c:pt>
                <c:pt idx="6">
                  <c:v>PARIS</c:v>
                </c:pt>
                <c:pt idx="7">
                  <c:v>ORLEANS-TOURS</c:v>
                </c:pt>
                <c:pt idx="8">
                  <c:v>REIMS</c:v>
                </c:pt>
                <c:pt idx="9">
                  <c:v>AIX-MARSEILLE</c:v>
                </c:pt>
                <c:pt idx="10">
                  <c:v>GRENOBLE</c:v>
                </c:pt>
                <c:pt idx="11">
                  <c:v>NICE</c:v>
                </c:pt>
                <c:pt idx="12">
                  <c:v>LYON</c:v>
                </c:pt>
                <c:pt idx="13">
                  <c:v>LA REUNION</c:v>
                </c:pt>
                <c:pt idx="14">
                  <c:v>STRASBOURG</c:v>
                </c:pt>
                <c:pt idx="15">
                  <c:v>MONTPELLIER</c:v>
                </c:pt>
                <c:pt idx="16">
                  <c:v>AMIENS</c:v>
                </c:pt>
                <c:pt idx="17">
                  <c:v>GUYANE</c:v>
                </c:pt>
                <c:pt idx="18">
                  <c:v>ROUEN</c:v>
                </c:pt>
                <c:pt idx="19">
                  <c:v>GUADELOUPE</c:v>
                </c:pt>
                <c:pt idx="20">
                  <c:v>BORDEAUX</c:v>
                </c:pt>
                <c:pt idx="21">
                  <c:v>BESANCON</c:v>
                </c:pt>
                <c:pt idx="22">
                  <c:v>CAEN</c:v>
                </c:pt>
                <c:pt idx="23">
                  <c:v>MARTINIQUE</c:v>
                </c:pt>
                <c:pt idx="24">
                  <c:v>RENNES</c:v>
                </c:pt>
                <c:pt idx="25">
                  <c:v>CORSE</c:v>
                </c:pt>
                <c:pt idx="26">
                  <c:v>POITIERS</c:v>
                </c:pt>
                <c:pt idx="27">
                  <c:v>LIMOGES</c:v>
                </c:pt>
                <c:pt idx="28">
                  <c:v>TOULOUSE</c:v>
                </c:pt>
                <c:pt idx="29">
                  <c:v>CLERMONT-FERRAND</c:v>
                </c:pt>
                <c:pt idx="30">
                  <c:v>MAYOTTE</c:v>
                </c:pt>
              </c:strCache>
            </c:strRef>
          </c:cat>
          <c:val>
            <c:numRef>
              <c:f>' Figure 12.6'!$B$4:$B$34</c:f>
              <c:numCache>
                <c:formatCode>_-* #\ ##0\ _€_-;\-* #\ ##0\ _€_-;_-* "-"??\ _€_-;_-@_-</c:formatCode>
                <c:ptCount val="31"/>
                <c:pt idx="0">
                  <c:v>1077850.04</c:v>
                </c:pt>
                <c:pt idx="1">
                  <c:v>861038</c:v>
                </c:pt>
                <c:pt idx="2">
                  <c:v>924480.05999999994</c:v>
                </c:pt>
                <c:pt idx="3">
                  <c:v>564579.16</c:v>
                </c:pt>
                <c:pt idx="4">
                  <c:v>489892.75</c:v>
                </c:pt>
                <c:pt idx="5">
                  <c:v>329816</c:v>
                </c:pt>
                <c:pt idx="6">
                  <c:v>299701</c:v>
                </c:pt>
                <c:pt idx="7">
                  <c:v>284880.82</c:v>
                </c:pt>
                <c:pt idx="8">
                  <c:v>241130.05</c:v>
                </c:pt>
                <c:pt idx="9">
                  <c:v>246966.37</c:v>
                </c:pt>
                <c:pt idx="10">
                  <c:v>236683.19999999998</c:v>
                </c:pt>
                <c:pt idx="11">
                  <c:v>207347.32</c:v>
                </c:pt>
                <c:pt idx="12">
                  <c:v>197480.8</c:v>
                </c:pt>
                <c:pt idx="13">
                  <c:v>203973</c:v>
                </c:pt>
                <c:pt idx="14">
                  <c:v>181699.35</c:v>
                </c:pt>
                <c:pt idx="15">
                  <c:v>184094.93</c:v>
                </c:pt>
                <c:pt idx="16">
                  <c:v>185944.9</c:v>
                </c:pt>
                <c:pt idx="17">
                  <c:v>130600</c:v>
                </c:pt>
                <c:pt idx="18">
                  <c:v>122462.45999999999</c:v>
                </c:pt>
                <c:pt idx="19">
                  <c:v>119718.2</c:v>
                </c:pt>
                <c:pt idx="20">
                  <c:v>119063.33</c:v>
                </c:pt>
                <c:pt idx="21">
                  <c:v>101696.9</c:v>
                </c:pt>
                <c:pt idx="22">
                  <c:v>79332.89</c:v>
                </c:pt>
                <c:pt idx="23">
                  <c:v>76741.790000000008</c:v>
                </c:pt>
                <c:pt idx="24">
                  <c:v>76007.81</c:v>
                </c:pt>
                <c:pt idx="25">
                  <c:v>59326.67</c:v>
                </c:pt>
                <c:pt idx="26">
                  <c:v>57073.03</c:v>
                </c:pt>
                <c:pt idx="27">
                  <c:v>52478.22</c:v>
                </c:pt>
                <c:pt idx="28">
                  <c:v>49997.599999999999</c:v>
                </c:pt>
                <c:pt idx="29">
                  <c:v>37443.040000000001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C-4173-870D-1B22783641C1}"/>
            </c:ext>
          </c:extLst>
        </c:ser>
        <c:ser>
          <c:idx val="1"/>
          <c:order val="1"/>
          <c:tx>
            <c:strRef>
              <c:f>' Figure 12.6'!$C$3</c:f>
              <c:strCache>
                <c:ptCount val="1"/>
                <c:pt idx="0">
                  <c:v>Enseignement privé du 1er et du 2nd degrés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 Figure 12.6'!$A$4:$A$34</c:f>
              <c:strCache>
                <c:ptCount val="31"/>
                <c:pt idx="0">
                  <c:v>CRETEIL</c:v>
                </c:pt>
                <c:pt idx="1">
                  <c:v>LILLE</c:v>
                </c:pt>
                <c:pt idx="2">
                  <c:v>VERSAILLES</c:v>
                </c:pt>
                <c:pt idx="3">
                  <c:v>NANCY-METZ</c:v>
                </c:pt>
                <c:pt idx="4">
                  <c:v>DIJON</c:v>
                </c:pt>
                <c:pt idx="5">
                  <c:v>NANTES</c:v>
                </c:pt>
                <c:pt idx="6">
                  <c:v>PARIS</c:v>
                </c:pt>
                <c:pt idx="7">
                  <c:v>ORLEANS-TOURS</c:v>
                </c:pt>
                <c:pt idx="8">
                  <c:v>REIMS</c:v>
                </c:pt>
                <c:pt idx="9">
                  <c:v>AIX-MARSEILLE</c:v>
                </c:pt>
                <c:pt idx="10">
                  <c:v>GRENOBLE</c:v>
                </c:pt>
                <c:pt idx="11">
                  <c:v>NICE</c:v>
                </c:pt>
                <c:pt idx="12">
                  <c:v>LYON</c:v>
                </c:pt>
                <c:pt idx="13">
                  <c:v>LA REUNION</c:v>
                </c:pt>
                <c:pt idx="14">
                  <c:v>STRASBOURG</c:v>
                </c:pt>
                <c:pt idx="15">
                  <c:v>MONTPELLIER</c:v>
                </c:pt>
                <c:pt idx="16">
                  <c:v>AMIENS</c:v>
                </c:pt>
                <c:pt idx="17">
                  <c:v>GUYANE</c:v>
                </c:pt>
                <c:pt idx="18">
                  <c:v>ROUEN</c:v>
                </c:pt>
                <c:pt idx="19">
                  <c:v>GUADELOUPE</c:v>
                </c:pt>
                <c:pt idx="20">
                  <c:v>BORDEAUX</c:v>
                </c:pt>
                <c:pt idx="21">
                  <c:v>BESANCON</c:v>
                </c:pt>
                <c:pt idx="22">
                  <c:v>CAEN</c:v>
                </c:pt>
                <c:pt idx="23">
                  <c:v>MARTINIQUE</c:v>
                </c:pt>
                <c:pt idx="24">
                  <c:v>RENNES</c:v>
                </c:pt>
                <c:pt idx="25">
                  <c:v>CORSE</c:v>
                </c:pt>
                <c:pt idx="26">
                  <c:v>POITIERS</c:v>
                </c:pt>
                <c:pt idx="27">
                  <c:v>LIMOGES</c:v>
                </c:pt>
                <c:pt idx="28">
                  <c:v>TOULOUSE</c:v>
                </c:pt>
                <c:pt idx="29">
                  <c:v>CLERMONT-FERRAND</c:v>
                </c:pt>
                <c:pt idx="30">
                  <c:v>MAYOTTE</c:v>
                </c:pt>
              </c:strCache>
            </c:strRef>
          </c:cat>
          <c:val>
            <c:numRef>
              <c:f>' Figure 12.6'!$C$4:$C$34</c:f>
              <c:numCache>
                <c:formatCode>_-* #\ ##0\ _€_-;\-* #\ ##0\ _€_-;_-* "-"??\ _€_-;_-@_-</c:formatCode>
                <c:ptCount val="31"/>
                <c:pt idx="0">
                  <c:v>5088</c:v>
                </c:pt>
                <c:pt idx="1">
                  <c:v>150731</c:v>
                </c:pt>
                <c:pt idx="2">
                  <c:v>28361</c:v>
                </c:pt>
                <c:pt idx="3">
                  <c:v>39381</c:v>
                </c:pt>
                <c:pt idx="4">
                  <c:v>34030.9</c:v>
                </c:pt>
                <c:pt idx="5">
                  <c:v>77157</c:v>
                </c:pt>
                <c:pt idx="6">
                  <c:v>28830</c:v>
                </c:pt>
                <c:pt idx="7">
                  <c:v>20994</c:v>
                </c:pt>
                <c:pt idx="8">
                  <c:v>23198</c:v>
                </c:pt>
                <c:pt idx="9">
                  <c:v>10555</c:v>
                </c:pt>
                <c:pt idx="10">
                  <c:v>16486</c:v>
                </c:pt>
                <c:pt idx="11">
                  <c:v>10646</c:v>
                </c:pt>
                <c:pt idx="12">
                  <c:v>11000</c:v>
                </c:pt>
                <c:pt idx="13">
                  <c:v>1880</c:v>
                </c:pt>
                <c:pt idx="14">
                  <c:v>19229</c:v>
                </c:pt>
                <c:pt idx="15">
                  <c:v>7396</c:v>
                </c:pt>
                <c:pt idx="16">
                  <c:v>3610</c:v>
                </c:pt>
                <c:pt idx="17">
                  <c:v>0</c:v>
                </c:pt>
                <c:pt idx="18">
                  <c:v>8092</c:v>
                </c:pt>
                <c:pt idx="19">
                  <c:v>7639</c:v>
                </c:pt>
                <c:pt idx="20">
                  <c:v>2419</c:v>
                </c:pt>
                <c:pt idx="21">
                  <c:v>8041</c:v>
                </c:pt>
                <c:pt idx="22">
                  <c:v>9094</c:v>
                </c:pt>
                <c:pt idx="23">
                  <c:v>4595</c:v>
                </c:pt>
                <c:pt idx="24">
                  <c:v>2450</c:v>
                </c:pt>
                <c:pt idx="25">
                  <c:v>0</c:v>
                </c:pt>
                <c:pt idx="26">
                  <c:v>822</c:v>
                </c:pt>
                <c:pt idx="27">
                  <c:v>140</c:v>
                </c:pt>
                <c:pt idx="28">
                  <c:v>2510</c:v>
                </c:pt>
                <c:pt idx="29">
                  <c:v>3769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8C-4173-870D-1B2278364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2114280"/>
        <c:axId val="1"/>
      </c:barChart>
      <c:catAx>
        <c:axId val="342114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00000"/>
        </c:scaling>
        <c:delete val="0"/>
        <c:axPos val="b"/>
        <c:majorGridlines/>
        <c:numFmt formatCode="_-* #\ ##0\ _€_-;\-* #\ ##0\ _€_-;_-* &quot;-&quot;??\ _€_-;_-@_-" sourceLinked="1"/>
        <c:majorTickMark val="out"/>
        <c:minorTickMark val="none"/>
        <c:tickLblPos val="nextTo"/>
        <c:crossAx val="342114280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0.81463208896288253"/>
                <c:y val="0.92889752736027209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en-US" b="0"/>
                    <a:t>Milliers d'euros</a:t>
                  </a:r>
                </a:p>
              </c:rich>
            </c:tx>
          </c:dispUnitsLbl>
        </c:dispUnits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1.3192618510925057E-2"/>
          <c:y val="0.96171707354652403"/>
          <c:w val="0.93931443797786418"/>
          <c:h val="3.2482603207843998E-2"/>
        </c:manualLayout>
      </c:layout>
      <c:overlay val="0"/>
    </c:legend>
    <c:plotVisOnly val="1"/>
    <c:dispBlanksAs val="gap"/>
    <c:showDLblsOverMax val="0"/>
  </c:chart>
  <c:spPr>
    <a:solidFill>
      <a:srgbClr val="F9F9F9"/>
    </a:solidFill>
    <a:ln w="9525"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66770349358504"/>
          <c:y val="2.8022563933435014E-2"/>
          <c:w val="0.71104428934281017"/>
          <c:h val="0.8693459670977312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12.7'!$B$2</c:f>
              <c:strCache>
                <c:ptCount val="1"/>
                <c:pt idx="0">
                  <c:v>Soutien à la politique de l'éducation nationale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'Figure 12.7'!$A$3:$A$33</c:f>
              <c:strCache>
                <c:ptCount val="31"/>
                <c:pt idx="0">
                  <c:v>LILLE</c:v>
                </c:pt>
                <c:pt idx="1">
                  <c:v>CRETEIL</c:v>
                </c:pt>
                <c:pt idx="2">
                  <c:v>VERSAILLES</c:v>
                </c:pt>
                <c:pt idx="3">
                  <c:v>AMIENS</c:v>
                </c:pt>
                <c:pt idx="4">
                  <c:v>AIX-MARSEILLE</c:v>
                </c:pt>
                <c:pt idx="5">
                  <c:v>MONTPELLIER</c:v>
                </c:pt>
                <c:pt idx="6">
                  <c:v>ROUEN</c:v>
                </c:pt>
                <c:pt idx="7">
                  <c:v>NANCY-METZ</c:v>
                </c:pt>
                <c:pt idx="8">
                  <c:v>BORDEAUX</c:v>
                </c:pt>
                <c:pt idx="9">
                  <c:v>NANTES</c:v>
                </c:pt>
                <c:pt idx="10">
                  <c:v>POITIERS</c:v>
                </c:pt>
                <c:pt idx="11">
                  <c:v>CAEN</c:v>
                </c:pt>
                <c:pt idx="12">
                  <c:v>ORLEANS-TOURS</c:v>
                </c:pt>
                <c:pt idx="13">
                  <c:v>LYON</c:v>
                </c:pt>
                <c:pt idx="14">
                  <c:v>GRENOBLE</c:v>
                </c:pt>
                <c:pt idx="15">
                  <c:v>REIMS</c:v>
                </c:pt>
                <c:pt idx="16">
                  <c:v>RENNES</c:v>
                </c:pt>
                <c:pt idx="17">
                  <c:v>TOULOUSE</c:v>
                </c:pt>
                <c:pt idx="18">
                  <c:v>DIJON</c:v>
                </c:pt>
                <c:pt idx="19">
                  <c:v>BESANCON</c:v>
                </c:pt>
                <c:pt idx="20">
                  <c:v>NICE</c:v>
                </c:pt>
                <c:pt idx="21">
                  <c:v>PARIS</c:v>
                </c:pt>
                <c:pt idx="22">
                  <c:v>STRASBOURG</c:v>
                </c:pt>
                <c:pt idx="23">
                  <c:v>GUADELOUPE</c:v>
                </c:pt>
                <c:pt idx="24">
                  <c:v>CLERMONT-FERRAND</c:v>
                </c:pt>
                <c:pt idx="25">
                  <c:v>MARTINIQUE</c:v>
                </c:pt>
                <c:pt idx="26">
                  <c:v>LA REUNION</c:v>
                </c:pt>
                <c:pt idx="27">
                  <c:v>LIMOGES</c:v>
                </c:pt>
                <c:pt idx="28">
                  <c:v>CORSE</c:v>
                </c:pt>
                <c:pt idx="29">
                  <c:v>GUYANE</c:v>
                </c:pt>
                <c:pt idx="30">
                  <c:v>MAYOTTE</c:v>
                </c:pt>
              </c:strCache>
            </c:strRef>
          </c:cat>
          <c:val>
            <c:numRef>
              <c:f>'Figure 12.7'!$B$3:$B$33</c:f>
              <c:numCache>
                <c:formatCode>#,##0</c:formatCode>
                <c:ptCount val="31"/>
                <c:pt idx="0">
                  <c:v>673984</c:v>
                </c:pt>
                <c:pt idx="1">
                  <c:v>647215</c:v>
                </c:pt>
                <c:pt idx="2" formatCode="General">
                  <c:v>557060</c:v>
                </c:pt>
                <c:pt idx="3">
                  <c:v>413163.85</c:v>
                </c:pt>
                <c:pt idx="4">
                  <c:v>331990</c:v>
                </c:pt>
                <c:pt idx="5">
                  <c:v>305428.96000000002</c:v>
                </c:pt>
                <c:pt idx="6">
                  <c:v>267758</c:v>
                </c:pt>
                <c:pt idx="7">
                  <c:v>246829</c:v>
                </c:pt>
                <c:pt idx="8">
                  <c:v>223792.66</c:v>
                </c:pt>
                <c:pt idx="9">
                  <c:v>196648.45</c:v>
                </c:pt>
                <c:pt idx="10">
                  <c:v>198015.26</c:v>
                </c:pt>
                <c:pt idx="11">
                  <c:v>198858</c:v>
                </c:pt>
                <c:pt idx="12">
                  <c:v>198366</c:v>
                </c:pt>
                <c:pt idx="13">
                  <c:v>194710</c:v>
                </c:pt>
                <c:pt idx="14">
                  <c:v>195501</c:v>
                </c:pt>
                <c:pt idx="15">
                  <c:v>180990</c:v>
                </c:pt>
                <c:pt idx="16">
                  <c:v>170862</c:v>
                </c:pt>
                <c:pt idx="17">
                  <c:v>165645</c:v>
                </c:pt>
                <c:pt idx="18">
                  <c:v>157191.43</c:v>
                </c:pt>
                <c:pt idx="19">
                  <c:v>164274</c:v>
                </c:pt>
                <c:pt idx="20">
                  <c:v>165393.38</c:v>
                </c:pt>
                <c:pt idx="21">
                  <c:v>134950</c:v>
                </c:pt>
                <c:pt idx="22">
                  <c:v>132650</c:v>
                </c:pt>
                <c:pt idx="23">
                  <c:v>87500</c:v>
                </c:pt>
                <c:pt idx="24">
                  <c:v>101655</c:v>
                </c:pt>
                <c:pt idx="25">
                  <c:v>102360</c:v>
                </c:pt>
                <c:pt idx="26">
                  <c:v>69400</c:v>
                </c:pt>
                <c:pt idx="27">
                  <c:v>66159.259999999995</c:v>
                </c:pt>
                <c:pt idx="28">
                  <c:v>48810</c:v>
                </c:pt>
                <c:pt idx="29">
                  <c:v>29064</c:v>
                </c:pt>
                <c:pt idx="30">
                  <c:v>18400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4-49F9-BF95-CCC5BDE1315C}"/>
            </c:ext>
          </c:extLst>
        </c:ser>
        <c:ser>
          <c:idx val="1"/>
          <c:order val="1"/>
          <c:tx>
            <c:strRef>
              <c:f>'Figure 12.7'!$C$2</c:f>
              <c:strCache>
                <c:ptCount val="1"/>
                <c:pt idx="0">
                  <c:v>Enseignement privé du 1er et du 2nd degrés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'Figure 12.7'!$A$3:$A$33</c:f>
              <c:strCache>
                <c:ptCount val="31"/>
                <c:pt idx="0">
                  <c:v>LILLE</c:v>
                </c:pt>
                <c:pt idx="1">
                  <c:v>CRETEIL</c:v>
                </c:pt>
                <c:pt idx="2">
                  <c:v>VERSAILLES</c:v>
                </c:pt>
                <c:pt idx="3">
                  <c:v>AMIENS</c:v>
                </c:pt>
                <c:pt idx="4">
                  <c:v>AIX-MARSEILLE</c:v>
                </c:pt>
                <c:pt idx="5">
                  <c:v>MONTPELLIER</c:v>
                </c:pt>
                <c:pt idx="6">
                  <c:v>ROUEN</c:v>
                </c:pt>
                <c:pt idx="7">
                  <c:v>NANCY-METZ</c:v>
                </c:pt>
                <c:pt idx="8">
                  <c:v>BORDEAUX</c:v>
                </c:pt>
                <c:pt idx="9">
                  <c:v>NANTES</c:v>
                </c:pt>
                <c:pt idx="10">
                  <c:v>POITIERS</c:v>
                </c:pt>
                <c:pt idx="11">
                  <c:v>CAEN</c:v>
                </c:pt>
                <c:pt idx="12">
                  <c:v>ORLEANS-TOURS</c:v>
                </c:pt>
                <c:pt idx="13">
                  <c:v>LYON</c:v>
                </c:pt>
                <c:pt idx="14">
                  <c:v>GRENOBLE</c:v>
                </c:pt>
                <c:pt idx="15">
                  <c:v>REIMS</c:v>
                </c:pt>
                <c:pt idx="16">
                  <c:v>RENNES</c:v>
                </c:pt>
                <c:pt idx="17">
                  <c:v>TOULOUSE</c:v>
                </c:pt>
                <c:pt idx="18">
                  <c:v>DIJON</c:v>
                </c:pt>
                <c:pt idx="19">
                  <c:v>BESANCON</c:v>
                </c:pt>
                <c:pt idx="20">
                  <c:v>NICE</c:v>
                </c:pt>
                <c:pt idx="21">
                  <c:v>PARIS</c:v>
                </c:pt>
                <c:pt idx="22">
                  <c:v>STRASBOURG</c:v>
                </c:pt>
                <c:pt idx="23">
                  <c:v>GUADELOUPE</c:v>
                </c:pt>
                <c:pt idx="24">
                  <c:v>CLERMONT-FERRAND</c:v>
                </c:pt>
                <c:pt idx="25">
                  <c:v>MARTINIQUE</c:v>
                </c:pt>
                <c:pt idx="26">
                  <c:v>LA REUNION</c:v>
                </c:pt>
                <c:pt idx="27">
                  <c:v>LIMOGES</c:v>
                </c:pt>
                <c:pt idx="28">
                  <c:v>CORSE</c:v>
                </c:pt>
                <c:pt idx="29">
                  <c:v>GUYANE</c:v>
                </c:pt>
                <c:pt idx="30">
                  <c:v>MAYOTTE</c:v>
                </c:pt>
              </c:strCache>
            </c:strRef>
          </c:cat>
          <c:val>
            <c:numRef>
              <c:f>'Figure 12.7'!$C$3:$C$33</c:f>
              <c:numCache>
                <c:formatCode>#,##0</c:formatCode>
                <c:ptCount val="31"/>
                <c:pt idx="0">
                  <c:v>42970</c:v>
                </c:pt>
                <c:pt idx="1">
                  <c:v>15950</c:v>
                </c:pt>
                <c:pt idx="2">
                  <c:v>23845</c:v>
                </c:pt>
                <c:pt idx="3">
                  <c:v>24200</c:v>
                </c:pt>
                <c:pt idx="4">
                  <c:v>12860</c:v>
                </c:pt>
                <c:pt idx="5">
                  <c:v>19590</c:v>
                </c:pt>
                <c:pt idx="6">
                  <c:v>8000</c:v>
                </c:pt>
                <c:pt idx="7">
                  <c:v>16103</c:v>
                </c:pt>
                <c:pt idx="8">
                  <c:v>10700</c:v>
                </c:pt>
                <c:pt idx="9">
                  <c:v>18270</c:v>
                </c:pt>
                <c:pt idx="10">
                  <c:v>11654</c:v>
                </c:pt>
                <c:pt idx="11">
                  <c:v>7816</c:v>
                </c:pt>
                <c:pt idx="12">
                  <c:v>7014</c:v>
                </c:pt>
                <c:pt idx="13">
                  <c:v>10120</c:v>
                </c:pt>
                <c:pt idx="14">
                  <c:v>8700</c:v>
                </c:pt>
                <c:pt idx="15">
                  <c:v>10900</c:v>
                </c:pt>
                <c:pt idx="16">
                  <c:v>13200</c:v>
                </c:pt>
                <c:pt idx="17">
                  <c:v>9000</c:v>
                </c:pt>
                <c:pt idx="18">
                  <c:v>14400</c:v>
                </c:pt>
                <c:pt idx="19">
                  <c:v>4400</c:v>
                </c:pt>
                <c:pt idx="20">
                  <c:v>1900</c:v>
                </c:pt>
                <c:pt idx="21">
                  <c:v>10700</c:v>
                </c:pt>
                <c:pt idx="22">
                  <c:v>7300</c:v>
                </c:pt>
                <c:pt idx="23">
                  <c:v>29100</c:v>
                </c:pt>
                <c:pt idx="24">
                  <c:v>7771</c:v>
                </c:pt>
                <c:pt idx="25">
                  <c:v>4500</c:v>
                </c:pt>
                <c:pt idx="26">
                  <c:v>3000</c:v>
                </c:pt>
                <c:pt idx="27">
                  <c:v>500</c:v>
                </c:pt>
                <c:pt idx="28">
                  <c:v>0</c:v>
                </c:pt>
                <c:pt idx="29">
                  <c:v>363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94-49F9-BF95-CCC5BDE13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442848"/>
        <c:axId val="1"/>
      </c:barChart>
      <c:catAx>
        <c:axId val="450442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4504428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1463208896288253"/>
                <c:y val="0.92889752736027209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Milliers d'euros</a:t>
                  </a:r>
                </a:p>
              </c:rich>
            </c:tx>
          </c:dispUnitsLbl>
        </c:dispUnits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9.2592801904301195E-3"/>
          <c:y val="0.96171707354652403"/>
          <c:w val="0.94973759667554647"/>
          <c:h val="3.2482603207843998E-2"/>
        </c:manualLayout>
      </c:layout>
      <c:overlay val="0"/>
    </c:legend>
    <c:plotVisOnly val="1"/>
    <c:dispBlanksAs val="gap"/>
    <c:showDLblsOverMax val="0"/>
  </c:chart>
  <c:spPr>
    <a:solidFill>
      <a:srgbClr val="F9F9F9"/>
    </a:solidFill>
    <a:ln w="9525"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0217633773818067"/>
          <c:y val="2.537691957209505E-2"/>
          <c:w val="0.67015574450758131"/>
          <c:h val="0.90453779463386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12.8'!$B$2</c:f>
              <c:strCache>
                <c:ptCount val="1"/>
                <c:pt idx="0">
                  <c:v>Programme 214 "Soutien à la politique de l'éducation nationale"</c:v>
                </c:pt>
              </c:strCache>
            </c:strRef>
          </c:tx>
          <c:spPr>
            <a:solidFill>
              <a:srgbClr val="91AE4F"/>
            </a:solidFill>
          </c:spPr>
          <c:invertIfNegative val="0"/>
          <c:cat>
            <c:strRef>
              <c:f>'Figure 12.8'!$A$3:$A$32</c:f>
              <c:strCache>
                <c:ptCount val="30"/>
                <c:pt idx="0">
                  <c:v>CAEN</c:v>
                </c:pt>
                <c:pt idx="1">
                  <c:v>NICE</c:v>
                </c:pt>
                <c:pt idx="2">
                  <c:v>LILLE</c:v>
                </c:pt>
                <c:pt idx="3">
                  <c:v>GUADELOUPE</c:v>
                </c:pt>
                <c:pt idx="4">
                  <c:v>AIX-MARSEILLE</c:v>
                </c:pt>
                <c:pt idx="5">
                  <c:v>MONTPELLIER</c:v>
                </c:pt>
                <c:pt idx="6">
                  <c:v>LA REUNION</c:v>
                </c:pt>
                <c:pt idx="7">
                  <c:v>LYON</c:v>
                </c:pt>
                <c:pt idx="8">
                  <c:v>STRASBOURG</c:v>
                </c:pt>
                <c:pt idx="9">
                  <c:v>CORSE</c:v>
                </c:pt>
                <c:pt idx="10">
                  <c:v>TOULOUSE</c:v>
                </c:pt>
                <c:pt idx="11">
                  <c:v>CRETEIL</c:v>
                </c:pt>
                <c:pt idx="12">
                  <c:v>REIMS</c:v>
                </c:pt>
                <c:pt idx="13">
                  <c:v>NANCY-METZ</c:v>
                </c:pt>
                <c:pt idx="14">
                  <c:v>GRENOBLE</c:v>
                </c:pt>
                <c:pt idx="15">
                  <c:v>DIJON</c:v>
                </c:pt>
                <c:pt idx="16">
                  <c:v>MARTINIQUE</c:v>
                </c:pt>
                <c:pt idx="17">
                  <c:v>AMIENS</c:v>
                </c:pt>
                <c:pt idx="18">
                  <c:v>ORLEANS-TOURS</c:v>
                </c:pt>
                <c:pt idx="19">
                  <c:v>VERSAILLES</c:v>
                </c:pt>
                <c:pt idx="20">
                  <c:v>BESANCON</c:v>
                </c:pt>
                <c:pt idx="21">
                  <c:v>RENNES</c:v>
                </c:pt>
                <c:pt idx="22">
                  <c:v>MAYOTTE</c:v>
                </c:pt>
                <c:pt idx="23">
                  <c:v>ROUEN</c:v>
                </c:pt>
                <c:pt idx="24">
                  <c:v>NANTES</c:v>
                </c:pt>
                <c:pt idx="25">
                  <c:v>POITIERS</c:v>
                </c:pt>
                <c:pt idx="26">
                  <c:v>LIMOGES</c:v>
                </c:pt>
                <c:pt idx="27">
                  <c:v>PARIS</c:v>
                </c:pt>
                <c:pt idx="28">
                  <c:v>CLERMONT-FERRAND</c:v>
                </c:pt>
                <c:pt idx="29">
                  <c:v>GUYANE</c:v>
                </c:pt>
              </c:strCache>
            </c:strRef>
          </c:cat>
          <c:val>
            <c:numRef>
              <c:f>'Figure 12.8'!$B$3:$B$32</c:f>
              <c:numCache>
                <c:formatCode>#,##0</c:formatCode>
                <c:ptCount val="30"/>
                <c:pt idx="0">
                  <c:v>1069.1290322580646</c:v>
                </c:pt>
                <c:pt idx="1">
                  <c:v>972.90223529411765</c:v>
                </c:pt>
                <c:pt idx="2">
                  <c:v>902.25435073627841</c:v>
                </c:pt>
                <c:pt idx="3">
                  <c:v>892.85714285714289</c:v>
                </c:pt>
                <c:pt idx="4">
                  <c:v>851.25641025641028</c:v>
                </c:pt>
                <c:pt idx="5">
                  <c:v>850.77704735376051</c:v>
                </c:pt>
                <c:pt idx="6">
                  <c:v>836.14457831325296</c:v>
                </c:pt>
                <c:pt idx="7">
                  <c:v>811.29166666666663</c:v>
                </c:pt>
                <c:pt idx="8">
                  <c:v>808.84146341463418</c:v>
                </c:pt>
                <c:pt idx="9">
                  <c:v>787.25806451612902</c:v>
                </c:pt>
                <c:pt idx="10">
                  <c:v>766.875</c:v>
                </c:pt>
                <c:pt idx="11">
                  <c:v>748.22543352601156</c:v>
                </c:pt>
                <c:pt idx="12">
                  <c:v>741.76229508196718</c:v>
                </c:pt>
                <c:pt idx="13">
                  <c:v>734.61011904761904</c:v>
                </c:pt>
                <c:pt idx="14">
                  <c:v>724.07777777777778</c:v>
                </c:pt>
                <c:pt idx="15">
                  <c:v>717.76908675799086</c:v>
                </c:pt>
                <c:pt idx="16">
                  <c:v>682.4</c:v>
                </c:pt>
                <c:pt idx="17">
                  <c:v>674.00301794453503</c:v>
                </c:pt>
                <c:pt idx="18">
                  <c:v>667.89898989898995</c:v>
                </c:pt>
                <c:pt idx="19">
                  <c:v>646.24129930394429</c:v>
                </c:pt>
                <c:pt idx="20">
                  <c:v>619.90188679245284</c:v>
                </c:pt>
                <c:pt idx="21">
                  <c:v>619.06521739130437</c:v>
                </c:pt>
                <c:pt idx="22">
                  <c:v>613.33333333333337</c:v>
                </c:pt>
                <c:pt idx="23">
                  <c:v>604.41986455981942</c:v>
                </c:pt>
                <c:pt idx="24">
                  <c:v>597.71565349544073</c:v>
                </c:pt>
                <c:pt idx="25">
                  <c:v>585.8439644970415</c:v>
                </c:pt>
                <c:pt idx="26">
                  <c:v>580.34438596491225</c:v>
                </c:pt>
                <c:pt idx="27">
                  <c:v>579.18454935622321</c:v>
                </c:pt>
                <c:pt idx="28">
                  <c:v>543.60962566844921</c:v>
                </c:pt>
                <c:pt idx="29">
                  <c:v>538.22222222222217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9-444E-98AC-5655C6030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445472"/>
        <c:axId val="1"/>
      </c:barChart>
      <c:catAx>
        <c:axId val="450445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"/>
          <c:min val="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450445472"/>
        <c:crosses val="autoZero"/>
        <c:crossBetween val="between"/>
        <c:majorUnit val="200"/>
      </c:valAx>
      <c:spPr>
        <a:solidFill>
          <a:srgbClr val="F9F9F9"/>
        </a:solidFill>
      </c:spPr>
    </c:plotArea>
    <c:plotVisOnly val="1"/>
    <c:dispBlanksAs val="gap"/>
    <c:showDLblsOverMax val="0"/>
  </c:chart>
  <c:spPr>
    <a:solidFill>
      <a:srgbClr val="F9F9F9"/>
    </a:solidFill>
    <a:ln w="9525"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landscape"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tx>
            <c:strRef>
              <c:f>'MGEN tableau 12.5 figure 12.9'!$B$5</c:f>
              <c:strCache>
                <c:ptCount val="1"/>
                <c:pt idx="0">
                  <c:v>Dépenses totales</c:v>
                </c:pt>
              </c:strCache>
            </c:strRef>
          </c:tx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128D-4486-8D01-4736435A15A5}"/>
              </c:ext>
            </c:extLst>
          </c:dPt>
          <c:dPt>
            <c:idx val="1"/>
            <c:bubble3D val="0"/>
            <c:spPr>
              <a:solidFill>
                <a:srgbClr val="169B62"/>
              </a:solidFill>
            </c:spPr>
            <c:extLst>
              <c:ext xmlns:c16="http://schemas.microsoft.com/office/drawing/2014/chart" uri="{C3380CC4-5D6E-409C-BE32-E72D297353CC}">
                <c16:uniqueId val="{00000001-128D-4486-8D01-4736435A15A5}"/>
              </c:ext>
            </c:extLst>
          </c:dPt>
          <c:dPt>
            <c:idx val="2"/>
            <c:bubble3D val="0"/>
            <c:spPr>
              <a:solidFill>
                <a:srgbClr val="484D7A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2-128D-4486-8D01-4736435A15A5}"/>
              </c:ext>
            </c:extLst>
          </c:dPt>
          <c:dPt>
            <c:idx val="3"/>
            <c:bubble3D val="0"/>
            <c:spPr>
              <a:solidFill>
                <a:srgbClr val="99001A"/>
              </a:solidFill>
            </c:spPr>
            <c:extLst>
              <c:ext xmlns:c16="http://schemas.microsoft.com/office/drawing/2014/chart" uri="{C3380CC4-5D6E-409C-BE32-E72D297353CC}">
                <c16:uniqueId val="{00000003-128D-4486-8D01-4736435A15A5}"/>
              </c:ext>
            </c:extLst>
          </c:dPt>
          <c:dPt>
            <c:idx val="4"/>
            <c:bubble3D val="0"/>
            <c:spPr>
              <a:solidFill>
                <a:srgbClr val="000091"/>
              </a:solidFill>
            </c:spPr>
            <c:extLst>
              <c:ext xmlns:c16="http://schemas.microsoft.com/office/drawing/2014/chart" uri="{C3380CC4-5D6E-409C-BE32-E72D297353CC}">
                <c16:uniqueId val="{00000004-128D-4486-8D01-4736435A15A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28D-4486-8D01-4736435A15A5}"/>
              </c:ext>
            </c:extLst>
          </c:dPt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'MGEN tableau 12.5 figure 12.9'!$A$7:$A$12</c:f>
              <c:strCache>
                <c:ptCount val="6"/>
                <c:pt idx="0">
                  <c:v>Equipements spéciaux</c:v>
                </c:pt>
                <c:pt idx="1">
                  <c:v>Centres de vacances</c:v>
                </c:pt>
                <c:pt idx="2">
                  <c:v>Tierce personne</c:v>
                </c:pt>
                <c:pt idx="3">
                  <c:v>Réservation de lits</c:v>
                </c:pt>
                <c:pt idx="4">
                  <c:v>PAS/Centres de réadaptation</c:v>
                </c:pt>
                <c:pt idx="5">
                  <c:v>Techniciennes d'intervention sociale et familiale</c:v>
                </c:pt>
              </c:strCache>
            </c:strRef>
          </c:cat>
          <c:val>
            <c:numRef>
              <c:f>'MGEN tableau 12.5 figure 12.9'!$C$7:$C$12</c:f>
              <c:numCache>
                <c:formatCode>_-* #\ ##0.00\ _€_-;\-* #\ ##0.00\ _€_-;_-* "-"??\ _€_-;_-@_-</c:formatCode>
                <c:ptCount val="6"/>
                <c:pt idx="0">
                  <c:v>27.506869517473859</c:v>
                </c:pt>
                <c:pt idx="1">
                  <c:v>14.042768492153684</c:v>
                </c:pt>
                <c:pt idx="2">
                  <c:v>36.350294316687311</c:v>
                </c:pt>
                <c:pt idx="3">
                  <c:v>1.6407676494247736</c:v>
                </c:pt>
                <c:pt idx="4">
                  <c:v>19.118594941072821</c:v>
                </c:pt>
                <c:pt idx="5">
                  <c:v>1.3407050831875582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8D-4486-8D01-4736435A1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947236764302685"/>
          <c:y val="0.27378260043282682"/>
          <c:w val="0.33333408685548432"/>
          <c:h val="0.52436328557473599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662940</xdr:colOff>
      <xdr:row>12</xdr:row>
      <xdr:rowOff>76200</xdr:rowOff>
    </xdr:from>
    <xdr:to>
      <xdr:col>4</xdr:col>
      <xdr:colOff>464820</xdr:colOff>
      <xdr:row>27</xdr:row>
      <xdr:rowOff>144780</xdr:rowOff>
    </xdr:to>
    <xdr:graphicFrame macro="">
      <xdr:nvGraphicFramePr>
        <xdr:cNvPr id="89809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0.82022</cdr:x>
      <cdr:y>0.95355</cdr:y>
    </cdr:from>
    <cdr:to>
      <cdr:x>0.9736</cdr:x>
      <cdr:y>0.99421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4869452" y="7419951"/>
          <a:ext cx="891103" cy="326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 b="0"/>
            <a:t>en euros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297180</xdr:colOff>
      <xdr:row>15</xdr:row>
      <xdr:rowOff>99060</xdr:rowOff>
    </xdr:to>
    <xdr:sp macro="" textlink="">
      <xdr:nvSpPr>
        <xdr:cNvPr id="9135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0" y="3078480"/>
          <a:ext cx="2971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922020</xdr:colOff>
      <xdr:row>14</xdr:row>
      <xdr:rowOff>0</xdr:rowOff>
    </xdr:from>
    <xdr:to>
      <xdr:col>0</xdr:col>
      <xdr:colOff>1219200</xdr:colOff>
      <xdr:row>15</xdr:row>
      <xdr:rowOff>99060</xdr:rowOff>
    </xdr:to>
    <xdr:sp macro="" textlink="">
      <xdr:nvSpPr>
        <xdr:cNvPr id="9136" name="57640253" descr="http://ams1-ib.adnxs.com/it?e=wqT_3QKIBqgIAwAAAwDWAAUBCIC3u8EFELa5z6qBrI_RHxjI1J-T9uzW80wgASotCQAACQIAEQkHLAAAGQAAAOBRuBlAIRESACkRCfCBMK6-mgM4yRlAyRlIAlC9ir4bWKGiOmAAaN6DVHjl-QOAAQGKAQNVU0SSAQNFVVKYAdgFoAFbqAEBsAEAuAEBwAEEyAEA0AEA2AEA4AEA8AEAigJzdWYoJ2EnLCA5MzgwNzUsIDE0Nzk0NjU4NTYpO3VmKCdyJywgNTc2NDAyNTMsID4eADBnJywgMzU0OTk4MiwgPh0AJGknLCA0MjAyMTk2HADwY5IC2QEhbkNvTFh3anJ4cE1IRUwyS3Zoc1lBQ0Nob2pvd0FEZ0FRQVJJeVJsUXJyNmFBMWdBWUlBQmFBQndBSGdBZ0FFQWlBRUFrQUVCbUFFQm9BRUFxQUVEc0FFQXVRRUFBQUEJAwhNRUIJCQEBkERKQWZJcVNVOVZjdTRfMlFIaVdCZTMwUUR1UC1BQi05SVo5UUUBKUBBbUFLS2hOakNDYUFDQUxVQwUVBEwwCQioTkFDQU5nQ0FPQUNBT2dDQVBnQ0FJQURBWkFEQUEuLpoCJSFGZ254YWdqci7cAPBQb2FJNklBUW9pb1RZd2drLtgCjUPgAp6ILeoCW2h0dHA6Ly93d3cuY29tbWVudGNhbWFyY2hlLm5ldC9mb3J1bS9hZmZpY2gtMTUwNTAyMjgtDSrwni1jYWxjdWxlci1kZXMtdGF1eC1kLWV2b2x1dGlvbnOAAwGIAwGQAwCYAxegAwGqAwDAA6wCyAMA2APi7yPgAwDoAwD4AwKABACSBAYvdXQvdjKYBACiBAoxOTMuNDguNC42qASHpAWyBA0IABABGNgFIFooADAAuAQAwAQAyAQA0gQLMTAuMi44Ni4xNTLaBAIIAeAEAPAEvYq-G4gFAQ..&amp;s=055016fc355c9e63ca91ffde4e612eca20c2bf1c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922020" y="3078480"/>
          <a:ext cx="2971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297180</xdr:colOff>
      <xdr:row>16</xdr:row>
      <xdr:rowOff>99060</xdr:rowOff>
    </xdr:to>
    <xdr:sp macro="" textlink="">
      <xdr:nvSpPr>
        <xdr:cNvPr id="9137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0" y="3261360"/>
          <a:ext cx="2971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922020</xdr:colOff>
      <xdr:row>15</xdr:row>
      <xdr:rowOff>0</xdr:rowOff>
    </xdr:from>
    <xdr:to>
      <xdr:col>0</xdr:col>
      <xdr:colOff>1219200</xdr:colOff>
      <xdr:row>16</xdr:row>
      <xdr:rowOff>99060</xdr:rowOff>
    </xdr:to>
    <xdr:sp macro="" textlink="">
      <xdr:nvSpPr>
        <xdr:cNvPr id="9138" name="57640253" descr="http://ams1-ib.adnxs.com/it?e=wqT_3QKIBqgIAwAAAwDWAAUBCIC3u8EFELa5z6qBrI_RHxjI1J-T9uzW80wgASotCQAACQIAEQkHLAAAGQAAAOBRuBlAIRESACkRCfCBMK6-mgM4yRlAyRlIAlC9ir4bWKGiOmAAaN6DVHjl-QOAAQGKAQNVU0SSAQNFVVKYAdgFoAFbqAEBsAEAuAEBwAEEyAEA0AEA2AEA4AEA8AEAigJzdWYoJ2EnLCA5MzgwNzUsIDE0Nzk0NjU4NTYpO3VmKCdyJywgNTc2NDAyNTMsID4eADBnJywgMzU0OTk4MiwgPh0AJGknLCA0MjAyMTk2HADwY5IC2QEhbkNvTFh3anJ4cE1IRUwyS3Zoc1lBQ0Nob2pvd0FEZ0FRQVJJeVJsUXJyNmFBMWdBWUlBQmFBQndBSGdBZ0FFQWlBRUFrQUVCbUFFQm9BRUFxQUVEc0FFQXVRRUFBQUEJAwhNRUIJCQEBkERKQWZJcVNVOVZjdTRfMlFIaVdCZTMwUUR1UC1BQi05SVo5UUUBKUBBbUFLS2hOakNDYUFDQUxVQwUVBEwwCQioTkFDQU5nQ0FPQUNBT2dDQVBnQ0FJQURBWkFEQUEuLpoCJSFGZ254YWdqci7cAPBQb2FJNklBUW9pb1RZd2drLtgCjUPgAp6ILeoCW2h0dHA6Ly93d3cuY29tbWVudGNhbWFyY2hlLm5ldC9mb3J1bS9hZmZpY2gtMTUwNTAyMjgtDSrwni1jYWxjdWxlci1kZXMtdGF1eC1kLWV2b2x1dGlvbnOAAwGIAwGQAwCYAxegAwGqAwDAA6wCyAMA2APi7yPgAwDoAwD4AwKABACSBAYvdXQvdjKYBACiBAoxOTMuNDguNC42qASHpAWyBA0IABABGNgFIFooADAAuAQAwAQAyAQA0gQLMTAuMi44Ni4xNTLaBAIIAeAEAPAEvYq-G4gFAQ..&amp;s=055016fc355c9e63ca91ffde4e612eca20c2bf1c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922020" y="3261360"/>
          <a:ext cx="2971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297180</xdr:colOff>
      <xdr:row>17</xdr:row>
      <xdr:rowOff>99060</xdr:rowOff>
    </xdr:to>
    <xdr:sp macro="" textlink="">
      <xdr:nvSpPr>
        <xdr:cNvPr id="9139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0" y="3444240"/>
          <a:ext cx="2971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83820</xdr:colOff>
      <xdr:row>21</xdr:row>
      <xdr:rowOff>137160</xdr:rowOff>
    </xdr:from>
    <xdr:to>
      <xdr:col>2</xdr:col>
      <xdr:colOff>723900</xdr:colOff>
      <xdr:row>39</xdr:row>
      <xdr:rowOff>129540</xdr:rowOff>
    </xdr:to>
    <xdr:graphicFrame macro="">
      <xdr:nvGraphicFramePr>
        <xdr:cNvPr id="9140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0.60957</cdr:x>
      <cdr:y>0.87533</cdr:y>
    </cdr:from>
    <cdr:to>
      <cdr:x>0.88829</cdr:x>
      <cdr:y>0.93766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114924" y="2995614"/>
          <a:ext cx="23050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0.6386</cdr:x>
      <cdr:y>0.82791</cdr:y>
    </cdr:from>
    <cdr:to>
      <cdr:x>0.91935</cdr:x>
      <cdr:y>0.94324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5353049" y="2833689"/>
          <a:ext cx="23241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297180</xdr:colOff>
      <xdr:row>20</xdr:row>
      <xdr:rowOff>99060</xdr:rowOff>
    </xdr:to>
    <xdr:sp macro="" textlink="">
      <xdr:nvSpPr>
        <xdr:cNvPr id="507366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0" y="4076700"/>
          <a:ext cx="2971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922020</xdr:colOff>
      <xdr:row>19</xdr:row>
      <xdr:rowOff>0</xdr:rowOff>
    </xdr:from>
    <xdr:to>
      <xdr:col>0</xdr:col>
      <xdr:colOff>1219200</xdr:colOff>
      <xdr:row>20</xdr:row>
      <xdr:rowOff>99060</xdr:rowOff>
    </xdr:to>
    <xdr:sp macro="" textlink="">
      <xdr:nvSpPr>
        <xdr:cNvPr id="507367" name="57640253" descr="http://ams1-ib.adnxs.com/it?e=wqT_3QKIBqgIAwAAAwDWAAUBCIC3u8EFELa5z6qBrI_RHxjI1J-T9uzW80wgASotCQAACQIAEQkHLAAAGQAAAOBRuBlAIRESACkRCfCBMK6-mgM4yRlAyRlIAlC9ir4bWKGiOmAAaN6DVHjl-QOAAQGKAQNVU0SSAQNFVVKYAdgFoAFbqAEBsAEAuAEBwAEEyAEA0AEA2AEA4AEA8AEAigJzdWYoJ2EnLCA5MzgwNzUsIDE0Nzk0NjU4NTYpO3VmKCdyJywgNTc2NDAyNTMsID4eADBnJywgMzU0OTk4MiwgPh0AJGknLCA0MjAyMTk2HADwY5IC2QEhbkNvTFh3anJ4cE1IRUwyS3Zoc1lBQ0Nob2pvd0FEZ0FRQVJJeVJsUXJyNmFBMWdBWUlBQmFBQndBSGdBZ0FFQWlBRUFrQUVCbUFFQm9BRUFxQUVEc0FFQXVRRUFBQUEJAwhNRUIJCQEBkERKQWZJcVNVOVZjdTRfMlFIaVdCZTMwUUR1UC1BQi05SVo5UUUBKUBBbUFLS2hOakNDYUFDQUxVQwUVBEwwCQioTkFDQU5nQ0FPQUNBT2dDQVBnQ0FJQURBWkFEQUEuLpoCJSFGZ254YWdqci7cAPBQb2FJNklBUW9pb1RZd2drLtgCjUPgAp6ILeoCW2h0dHA6Ly93d3cuY29tbWVudGNhbWFyY2hlLm5ldC9mb3J1bS9hZmZpY2gtMTUwNTAyMjgtDSrwni1jYWxjdWxlci1kZXMtdGF1eC1kLWV2b2x1dGlvbnOAAwGIAwGQAwCYAxegAwGqAwDAA6wCyAMA2APi7yPgAwDoAwD4AwKABACSBAYvdXQvdjKYBACiBAoxOTMuNDguNC42qASHpAWyBA0IABABGNgFIFooADAAuAQAwAQAyAQA0gQLMTAuMi44Ni4xNTLaBAIIAeAEAPAEvYq-G4gFAQ..&amp;s=055016fc355c9e63ca91ffde4e612eca20c2bf1c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922020" y="4076700"/>
          <a:ext cx="2971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297180</xdr:colOff>
      <xdr:row>20</xdr:row>
      <xdr:rowOff>99060</xdr:rowOff>
    </xdr:to>
    <xdr:sp macro="" textlink="">
      <xdr:nvSpPr>
        <xdr:cNvPr id="507368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0" y="4076700"/>
          <a:ext cx="2971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922020</xdr:colOff>
      <xdr:row>19</xdr:row>
      <xdr:rowOff>0</xdr:rowOff>
    </xdr:from>
    <xdr:to>
      <xdr:col>0</xdr:col>
      <xdr:colOff>1219200</xdr:colOff>
      <xdr:row>20</xdr:row>
      <xdr:rowOff>99060</xdr:rowOff>
    </xdr:to>
    <xdr:sp macro="" textlink="">
      <xdr:nvSpPr>
        <xdr:cNvPr id="507369" name="57640253" descr="http://ams1-ib.adnxs.com/it?e=wqT_3QKIBqgIAwAAAwDWAAUBCIC3u8EFELa5z6qBrI_RHxjI1J-T9uzW80wgASotCQAACQIAEQkHLAAAGQAAAOBRuBlAIRESACkRCfCBMK6-mgM4yRlAyRlIAlC9ir4bWKGiOmAAaN6DVHjl-QOAAQGKAQNVU0SSAQNFVVKYAdgFoAFbqAEBsAEAuAEBwAEEyAEA0AEA2AEA4AEA8AEAigJzdWYoJ2EnLCA5MzgwNzUsIDE0Nzk0NjU4NTYpO3VmKCdyJywgNTc2NDAyNTMsID4eADBnJywgMzU0OTk4MiwgPh0AJGknLCA0MjAyMTk2HADwY5IC2QEhbkNvTFh3anJ4cE1IRUwyS3Zoc1lBQ0Nob2pvd0FEZ0FRQVJJeVJsUXJyNmFBMWdBWUlBQmFBQndBSGdBZ0FFQWlBRUFrQUVCbUFFQm9BRUFxQUVEc0FFQXVRRUFBQUEJAwhNRUIJCQEBkERKQWZJcVNVOVZjdTRfMlFIaVdCZTMwUUR1UC1BQi05SVo5UUUBKUBBbUFLS2hOakNDYUFDQUxVQwUVBEwwCQioTkFDQU5nQ0FPQUNBT2dDQVBnQ0FJQURBWkFEQUEuLpoCJSFGZ254YWdqci7cAPBQb2FJNklBUW9pb1RZd2drLtgCjUPgAp6ILeoCW2h0dHA6Ly93d3cuY29tbWVudGNhbWFyY2hlLm5ldC9mb3J1bS9hZmZpY2gtMTUwNTAyMjgtDSrwni1jYWxjdWxlci1kZXMtdGF1eC1kLWV2b2x1dGlvbnOAAwGIAwGQAwCYAxegAwGqAwDAA6wCyAMA2APi7yPgAwDoAwD4AwKABACSBAYvdXQvdjKYBACiBAoxOTMuNDguNC42qASHpAWyBA0IABABGNgFIFooADAAuAQAwAQAyAQA0gQLMTAuMi44Ni4xNTLaBAIIAeAEAPAEvYq-G4gFAQ..&amp;s=055016fc355c9e63ca91ffde4e612eca20c2bf1c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922020" y="4076700"/>
          <a:ext cx="2971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297180</xdr:colOff>
      <xdr:row>20</xdr:row>
      <xdr:rowOff>99060</xdr:rowOff>
    </xdr:to>
    <xdr:sp macro="" textlink="">
      <xdr:nvSpPr>
        <xdr:cNvPr id="507370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0" y="4076700"/>
          <a:ext cx="2971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297180</xdr:colOff>
      <xdr:row>40</xdr:row>
      <xdr:rowOff>106680</xdr:rowOff>
    </xdr:to>
    <xdr:sp macro="" textlink="">
      <xdr:nvSpPr>
        <xdr:cNvPr id="9688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0" y="8244840"/>
          <a:ext cx="2971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922020</xdr:colOff>
      <xdr:row>39</xdr:row>
      <xdr:rowOff>0</xdr:rowOff>
    </xdr:from>
    <xdr:to>
      <xdr:col>0</xdr:col>
      <xdr:colOff>1219200</xdr:colOff>
      <xdr:row>40</xdr:row>
      <xdr:rowOff>106680</xdr:rowOff>
    </xdr:to>
    <xdr:sp macro="" textlink="">
      <xdr:nvSpPr>
        <xdr:cNvPr id="9689" name="57640253" descr="http://ams1-ib.adnxs.com/it?e=wqT_3QKIBqgIAwAAAwDWAAUBCIC3u8EFELa5z6qBrI_RHxjI1J-T9uzW80wgASotCQAACQIAEQkHLAAAGQAAAOBRuBlAIRESACkRCfCBMK6-mgM4yRlAyRlIAlC9ir4bWKGiOmAAaN6DVHjl-QOAAQGKAQNVU0SSAQNFVVKYAdgFoAFbqAEBsAEAuAEBwAEEyAEA0AEA2AEA4AEA8AEAigJzdWYoJ2EnLCA5MzgwNzUsIDE0Nzk0NjU4NTYpO3VmKCdyJywgNTc2NDAyNTMsID4eADBnJywgMzU0OTk4MiwgPh0AJGknLCA0MjAyMTk2HADwY5IC2QEhbkNvTFh3anJ4cE1IRUwyS3Zoc1lBQ0Nob2pvd0FEZ0FRQVJJeVJsUXJyNmFBMWdBWUlBQmFBQndBSGdBZ0FFQWlBRUFrQUVCbUFFQm9BRUFxQUVEc0FFQXVRRUFBQUEJAwhNRUIJCQEBkERKQWZJcVNVOVZjdTRfMlFIaVdCZTMwUUR1UC1BQi05SVo5UUUBKUBBbUFLS2hOakNDYUFDQUxVQwUVBEwwCQioTkFDQU5nQ0FPQUNBT2dDQVBnQ0FJQURBWkFEQUEuLpoCJSFGZ254YWdqci7cAPBQb2FJNklBUW9pb1RZd2drLtgCjUPgAp6ILeoCW2h0dHA6Ly93d3cuY29tbWVudGNhbWFyY2hlLm5ldC9mb3J1bS9hZmZpY2gtMTUwNTAyMjgtDSrwni1jYWxjdWxlci1kZXMtdGF1eC1kLWV2b2x1dGlvbnOAAwGIAwGQAwCYAxegAwGqAwDAA6wCyAMA2APi7yPgAwDoAwD4AwKABACSBAYvdXQvdjKYBACiBAoxOTMuNDguNC42qASHpAWyBA0IABABGNgFIFooADAAuAQAwAQAyAQA0gQLMTAuMi44Ni4xNTLaBAIIAeAEAPAEvYq-G4gFAQ..&amp;s=055016fc355c9e63ca91ffde4e612eca20c2bf1c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922020" y="8244840"/>
          <a:ext cx="2971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297180</xdr:colOff>
      <xdr:row>43</xdr:row>
      <xdr:rowOff>106680</xdr:rowOff>
    </xdr:to>
    <xdr:sp macro="" textlink="">
      <xdr:nvSpPr>
        <xdr:cNvPr id="9690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0" y="8427720"/>
          <a:ext cx="2971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297180</xdr:colOff>
      <xdr:row>41</xdr:row>
      <xdr:rowOff>106680</xdr:rowOff>
    </xdr:to>
    <xdr:sp macro="" textlink="">
      <xdr:nvSpPr>
        <xdr:cNvPr id="10869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0" y="7802880"/>
          <a:ext cx="2971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922020</xdr:colOff>
      <xdr:row>40</xdr:row>
      <xdr:rowOff>0</xdr:rowOff>
    </xdr:from>
    <xdr:to>
      <xdr:col>0</xdr:col>
      <xdr:colOff>1219200</xdr:colOff>
      <xdr:row>41</xdr:row>
      <xdr:rowOff>106680</xdr:rowOff>
    </xdr:to>
    <xdr:sp macro="" textlink="">
      <xdr:nvSpPr>
        <xdr:cNvPr id="10870" name="57640253" descr="http://ams1-ib.adnxs.com/it?e=wqT_3QKIBqgIAwAAAwDWAAUBCIC3u8EFELa5z6qBrI_RHxjI1J-T9uzW80wgASotCQAACQIAEQkHLAAAGQAAAOBRuBlAIRESACkRCfCBMK6-mgM4yRlAyRlIAlC9ir4bWKGiOmAAaN6DVHjl-QOAAQGKAQNVU0SSAQNFVVKYAdgFoAFbqAEBsAEAuAEBwAEEyAEA0AEA2AEA4AEA8AEAigJzdWYoJ2EnLCA5MzgwNzUsIDE0Nzk0NjU4NTYpO3VmKCdyJywgNTc2NDAyNTMsID4eADBnJywgMzU0OTk4MiwgPh0AJGknLCA0MjAyMTk2HADwY5IC2QEhbkNvTFh3anJ4cE1IRUwyS3Zoc1lBQ0Nob2pvd0FEZ0FRQVJJeVJsUXJyNmFBMWdBWUlBQmFBQndBSGdBZ0FFQWlBRUFrQUVCbUFFQm9BRUFxQUVEc0FFQXVRRUFBQUEJAwhNRUIJCQEBkERKQWZJcVNVOVZjdTRfMlFIaVdCZTMwUUR1UC1BQi05SVo5UUUBKUBBbUFLS2hOakNDYUFDQUxVQwUVBEwwCQioTkFDQU5nQ0FPQUNBT2dDQVBnQ0FJQURBWkFEQUEuLpoCJSFGZ254YWdqci7cAPBQb2FJNklBUW9pb1RZd2drLtgCjUPgAp6ILeoCW2h0dHA6Ly93d3cuY29tbWVudGNhbWFyY2hlLm5ldC9mb3J1bS9hZmZpY2gtMTUwNTAyMjgtDSrwni1jYWxjdWxlci1kZXMtdGF1eC1kLWV2b2x1dGlvbnOAAwGIAwGQAwCYAxegAwGqAwDAA6wCyAMA2APi7yPgAwDoAwD4AwKABACSBAYvdXQvdjKYBACiBAoxOTMuNDguNC42qASHpAWyBA0IABABGNgFIFooADAAuAQAwAQAyAQA0gQLMTAuMi44Ni4xNTLaBAIIAeAEAPAEvYq-G4gFAQ..&amp;s=055016fc355c9e63ca91ffde4e612eca20c2bf1c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922020" y="7802880"/>
          <a:ext cx="2971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297180</xdr:colOff>
      <xdr:row>42</xdr:row>
      <xdr:rowOff>106680</xdr:rowOff>
    </xdr:to>
    <xdr:sp macro="" textlink="">
      <xdr:nvSpPr>
        <xdr:cNvPr id="10871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0" y="7985760"/>
          <a:ext cx="2971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922020</xdr:colOff>
      <xdr:row>41</xdr:row>
      <xdr:rowOff>0</xdr:rowOff>
    </xdr:from>
    <xdr:to>
      <xdr:col>0</xdr:col>
      <xdr:colOff>1219200</xdr:colOff>
      <xdr:row>42</xdr:row>
      <xdr:rowOff>106680</xdr:rowOff>
    </xdr:to>
    <xdr:sp macro="" textlink="">
      <xdr:nvSpPr>
        <xdr:cNvPr id="10872" name="57640253" descr="http://ams1-ib.adnxs.com/it?e=wqT_3QKIBqgIAwAAAwDWAAUBCIC3u8EFELa5z6qBrI_RHxjI1J-T9uzW80wgASotCQAACQIAEQkHLAAAGQAAAOBRuBlAIRESACkRCfCBMK6-mgM4yRlAyRlIAlC9ir4bWKGiOmAAaN6DVHjl-QOAAQGKAQNVU0SSAQNFVVKYAdgFoAFbqAEBsAEAuAEBwAEEyAEA0AEA2AEA4AEA8AEAigJzdWYoJ2EnLCA5MzgwNzUsIDE0Nzk0NjU4NTYpO3VmKCdyJywgNTc2NDAyNTMsID4eADBnJywgMzU0OTk4MiwgPh0AJGknLCA0MjAyMTk2HADwY5IC2QEhbkNvTFh3anJ4cE1IRUwyS3Zoc1lBQ0Nob2pvd0FEZ0FRQVJJeVJsUXJyNmFBMWdBWUlBQmFBQndBSGdBZ0FFQWlBRUFrQUVCbUFFQm9BRUFxQUVEc0FFQXVRRUFBQUEJAwhNRUIJCQEBkERKQWZJcVNVOVZjdTRfMlFIaVdCZTMwUUR1UC1BQi05SVo5UUUBKUBBbUFLS2hOakNDYUFDQUxVQwUVBEwwCQioTkFDQU5nQ0FPQUNBT2dDQVBnQ0FJQURBWkFEQUEuLpoCJSFGZ254YWdqci7cAPBQb2FJNklBUW9pb1RZd2drLtgCjUPgAp6ILeoCW2h0dHA6Ly93d3cuY29tbWVudGNhbWFyY2hlLm5ldC9mb3J1bS9hZmZpY2gtMTUwNTAyMjgtDSrwni1jYWxjdWxlci1kZXMtdGF1eC1kLWV2b2x1dGlvbnOAAwGIAwGQAwCYAxegAwGqAwDAA6wCyAMA2APi7yPgAwDoAwD4AwKABACSBAYvdXQvdjKYBACiBAoxOTMuNDguNC42qASHpAWyBA0IABABGNgFIFooADAAuAQAwAQAyAQA0gQLMTAuMi44Ni4xNTLaBAIIAeAEAPAEvYq-G4gFAQ..&amp;s=055016fc355c9e63ca91ffde4e612eca20c2bf1c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922020" y="7985760"/>
          <a:ext cx="2971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297180</xdr:colOff>
      <xdr:row>40</xdr:row>
      <xdr:rowOff>106680</xdr:rowOff>
    </xdr:to>
    <xdr:sp macro="" textlink="">
      <xdr:nvSpPr>
        <xdr:cNvPr id="11893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0" y="7612380"/>
          <a:ext cx="2971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922020</xdr:colOff>
      <xdr:row>39</xdr:row>
      <xdr:rowOff>0</xdr:rowOff>
    </xdr:from>
    <xdr:to>
      <xdr:col>0</xdr:col>
      <xdr:colOff>1219200</xdr:colOff>
      <xdr:row>40</xdr:row>
      <xdr:rowOff>106680</xdr:rowOff>
    </xdr:to>
    <xdr:sp macro="" textlink="">
      <xdr:nvSpPr>
        <xdr:cNvPr id="11894" name="57640253" descr="http://ams1-ib.adnxs.com/it?e=wqT_3QKIBqgIAwAAAwDWAAUBCIC3u8EFELa5z6qBrI_RHxjI1J-T9uzW80wgASotCQAACQIAEQkHLAAAGQAAAOBRuBlAIRESACkRCfCBMK6-mgM4yRlAyRlIAlC9ir4bWKGiOmAAaN6DVHjl-QOAAQGKAQNVU0SSAQNFVVKYAdgFoAFbqAEBsAEAuAEBwAEEyAEA0AEA2AEA4AEA8AEAigJzdWYoJ2EnLCA5MzgwNzUsIDE0Nzk0NjU4NTYpO3VmKCdyJywgNTc2NDAyNTMsID4eADBnJywgMzU0OTk4MiwgPh0AJGknLCA0MjAyMTk2HADwY5IC2QEhbkNvTFh3anJ4cE1IRUwyS3Zoc1lBQ0Nob2pvd0FEZ0FRQVJJeVJsUXJyNmFBMWdBWUlBQmFBQndBSGdBZ0FFQWlBRUFrQUVCbUFFQm9BRUFxQUVEc0FFQXVRRUFBQUEJAwhNRUIJCQEBkERKQWZJcVNVOVZjdTRfMlFIaVdCZTMwUUR1UC1BQi05SVo5UUUBKUBBbUFLS2hOakNDYUFDQUxVQwUVBEwwCQioTkFDQU5nQ0FPQUNBT2dDQVBnQ0FJQURBWkFEQUEuLpoCJSFGZ254YWdqci7cAPBQb2FJNklBUW9pb1RZd2drLtgCjUPgAp6ILeoCW2h0dHA6Ly93d3cuY29tbWVudGNhbWFyY2hlLm5ldC9mb3J1bS9hZmZpY2gtMTUwNTAyMjgtDSrwni1jYWxjdWxlci1kZXMtdGF1eC1kLWV2b2x1dGlvbnOAAwGIAwGQAwCYAxegAwGqAwDAA6wCyAMA2APi7yPgAwDoAwD4AwKABACSBAYvdXQvdjKYBACiBAoxOTMuNDguNC42qASHpAWyBA0IABABGNgFIFooADAAuAQAwAQAyAQA0gQLMTAuMi44Ni4xNTLaBAIIAeAEAPAEvYq-G4gFAQ..&amp;s=055016fc355c9e63ca91ffde4e612eca20c2bf1c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922020" y="7612380"/>
          <a:ext cx="2971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297180</xdr:colOff>
      <xdr:row>41</xdr:row>
      <xdr:rowOff>106680</xdr:rowOff>
    </xdr:to>
    <xdr:sp macro="" textlink="">
      <xdr:nvSpPr>
        <xdr:cNvPr id="11895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0" y="7795260"/>
          <a:ext cx="2971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922020</xdr:colOff>
      <xdr:row>40</xdr:row>
      <xdr:rowOff>0</xdr:rowOff>
    </xdr:from>
    <xdr:to>
      <xdr:col>0</xdr:col>
      <xdr:colOff>1219200</xdr:colOff>
      <xdr:row>41</xdr:row>
      <xdr:rowOff>106680</xdr:rowOff>
    </xdr:to>
    <xdr:sp macro="" textlink="">
      <xdr:nvSpPr>
        <xdr:cNvPr id="11896" name="57640253" descr="http://ams1-ib.adnxs.com/it?e=wqT_3QKIBqgIAwAAAwDWAAUBCIC3u8EFELa5z6qBrI_RHxjI1J-T9uzW80wgASotCQAACQIAEQkHLAAAGQAAAOBRuBlAIRESACkRCfCBMK6-mgM4yRlAyRlIAlC9ir4bWKGiOmAAaN6DVHjl-QOAAQGKAQNVU0SSAQNFVVKYAdgFoAFbqAEBsAEAuAEBwAEEyAEA0AEA2AEA4AEA8AEAigJzdWYoJ2EnLCA5MzgwNzUsIDE0Nzk0NjU4NTYpO3VmKCdyJywgNTc2NDAyNTMsID4eADBnJywgMzU0OTk4MiwgPh0AJGknLCA0MjAyMTk2HADwY5IC2QEhbkNvTFh3anJ4cE1IRUwyS3Zoc1lBQ0Nob2pvd0FEZ0FRQVJJeVJsUXJyNmFBMWdBWUlBQmFBQndBSGdBZ0FFQWlBRUFrQUVCbUFFQm9BRUFxQUVEc0FFQXVRRUFBQUEJAwhNRUIJCQEBkERKQWZJcVNVOVZjdTRfMlFIaVdCZTMwUUR1UC1BQi05SVo5UUUBKUBBbUFLS2hOakNDYUFDQUxVQwUVBEwwCQioTkFDQU5nQ0FPQUNBT2dDQVBnQ0FJQURBWkFEQUEuLpoCJSFGZ254YWdqci7cAPBQb2FJNklBUW9pb1RZd2drLtgCjUPgAp6ILeoCW2h0dHA6Ly93d3cuY29tbWVudGNhbWFyY2hlLm5ldC9mb3J1bS9hZmZpY2gtMTUwNTAyMjgtDSrwni1jYWxjdWxlci1kZXMtdGF1eC1kLWV2b2x1dGlvbnOAAwGIAwGQAwCYAxegAwGqAwDAA6wCyAMA2APi7yPgAwDoAwD4AwKABACSBAYvdXQvdjKYBACiBAoxOTMuNDguNC42qASHpAWyBA0IABABGNgFIFooADAAuAQAwAQAyAQA0gQLMTAuMi44Ni4xNTLaBAIIAeAEAPAEvYq-G4gFAQ..&amp;s=055016fc355c9e63ca91ffde4e612eca20c2bf1c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922020" y="7795260"/>
          <a:ext cx="2971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297180</xdr:colOff>
      <xdr:row>38</xdr:row>
      <xdr:rowOff>99060</xdr:rowOff>
    </xdr:to>
    <xdr:sp macro="" textlink="">
      <xdr:nvSpPr>
        <xdr:cNvPr id="12917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0" y="7711440"/>
          <a:ext cx="2971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922020</xdr:colOff>
      <xdr:row>37</xdr:row>
      <xdr:rowOff>0</xdr:rowOff>
    </xdr:from>
    <xdr:to>
      <xdr:col>0</xdr:col>
      <xdr:colOff>922020</xdr:colOff>
      <xdr:row>38</xdr:row>
      <xdr:rowOff>99060</xdr:rowOff>
    </xdr:to>
    <xdr:sp macro="" textlink="">
      <xdr:nvSpPr>
        <xdr:cNvPr id="12918" name="57640253" descr="http://ams1-ib.adnxs.com/it?e=wqT_3QKIBqgIAwAAAwDWAAUBCIC3u8EFELa5z6qBrI_RHxjI1J-T9uzW80wgASotCQAACQIAEQkHLAAAGQAAAOBRuBlAIRESACkRCfCBMK6-mgM4yRlAyRlIAlC9ir4bWKGiOmAAaN6DVHjl-QOAAQGKAQNVU0SSAQNFVVKYAdgFoAFbqAEBsAEAuAEBwAEEyAEA0AEA2AEA4AEA8AEAigJzdWYoJ2EnLCA5MzgwNzUsIDE0Nzk0NjU4NTYpO3VmKCdyJywgNTc2NDAyNTMsID4eADBnJywgMzU0OTk4MiwgPh0AJGknLCA0MjAyMTk2HADwY5IC2QEhbkNvTFh3anJ4cE1IRUwyS3Zoc1lBQ0Nob2pvd0FEZ0FRQVJJeVJsUXJyNmFBMWdBWUlBQmFBQndBSGdBZ0FFQWlBRUFrQUVCbUFFQm9BRUFxQUVEc0FFQXVRRUFBQUEJAwhNRUIJCQEBkERKQWZJcVNVOVZjdTRfMlFIaVdCZTMwUUR1UC1BQi05SVo5UUUBKUBBbUFLS2hOakNDYUFDQUxVQwUVBEwwCQioTkFDQU5nQ0FPQUNBT2dDQVBnQ0FJQURBWkFEQUEuLpoCJSFGZ254YWdqci7cAPBQb2FJNklBUW9pb1RZd2drLtgCjUPgAp6ILeoCW2h0dHA6Ly93d3cuY29tbWVudGNhbWFyY2hlLm5ldC9mb3J1bS9hZmZpY2gtMTUwNTAyMjgtDSrwni1jYWxjdWxlci1kZXMtdGF1eC1kLWV2b2x1dGlvbnOAAwGIAwGQAwCYAxegAwGqAwDAA6wCyAMA2APi7yPgAwDoAwD4AwKABACSBAYvdXQvdjKYBACiBAoxOTMuNDguNC42qASHpAWyBA0IABABGNgFIFooADAAuAQAwAQAyAQA0gQLMTAuMi44Ni4xNTLaBAIIAeAEAPAEvYq-G4gFAQ..&amp;s=055016fc355c9e63ca91ffde4e612eca20c2bf1c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922020" y="7711440"/>
          <a:ext cx="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297180</xdr:colOff>
      <xdr:row>39</xdr:row>
      <xdr:rowOff>106680</xdr:rowOff>
    </xdr:to>
    <xdr:sp macro="" textlink="">
      <xdr:nvSpPr>
        <xdr:cNvPr id="12919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0" y="7894320"/>
          <a:ext cx="2971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922020</xdr:colOff>
      <xdr:row>38</xdr:row>
      <xdr:rowOff>0</xdr:rowOff>
    </xdr:from>
    <xdr:to>
      <xdr:col>0</xdr:col>
      <xdr:colOff>922020</xdr:colOff>
      <xdr:row>39</xdr:row>
      <xdr:rowOff>106680</xdr:rowOff>
    </xdr:to>
    <xdr:sp macro="" textlink="">
      <xdr:nvSpPr>
        <xdr:cNvPr id="12920" name="57640253" descr="http://ams1-ib.adnxs.com/it?e=wqT_3QKIBqgIAwAAAwDWAAUBCIC3u8EFELa5z6qBrI_RHxjI1J-T9uzW80wgASotCQAACQIAEQkHLAAAGQAAAOBRuBlAIRESACkRCfCBMK6-mgM4yRlAyRlIAlC9ir4bWKGiOmAAaN6DVHjl-QOAAQGKAQNVU0SSAQNFVVKYAdgFoAFbqAEBsAEAuAEBwAEEyAEA0AEA2AEA4AEA8AEAigJzdWYoJ2EnLCA5MzgwNzUsIDE0Nzk0NjU4NTYpO3VmKCdyJywgNTc2NDAyNTMsID4eADBnJywgMzU0OTk4MiwgPh0AJGknLCA0MjAyMTk2HADwY5IC2QEhbkNvTFh3anJ4cE1IRUwyS3Zoc1lBQ0Nob2pvd0FEZ0FRQVJJeVJsUXJyNmFBMWdBWUlBQmFBQndBSGdBZ0FFQWlBRUFrQUVCbUFFQm9BRUFxQUVEc0FFQXVRRUFBQUEJAwhNRUIJCQEBkERKQWZJcVNVOVZjdTRfMlFIaVdCZTMwUUR1UC1BQi05SVo5UUUBKUBBbUFLS2hOakNDYUFDQUxVQwUVBEwwCQioTkFDQU5nQ0FPQUNBT2dDQVBnQ0FJQURBWkFEQUEuLpoCJSFGZ254YWdqci7cAPBQb2FJNklBUW9pb1RZd2drLtgCjUPgAp6ILeoCW2h0dHA6Ly93d3cuY29tbWVudGNhbWFyY2hlLm5ldC9mb3J1bS9hZmZpY2gtMTUwNTAyMjgtDSrwni1jYWxjdWxlci1kZXMtdGF1eC1kLWV2b2x1dGlvbnOAAwGIAwGQAwCYAxegAwGqAwDAA6wCyAMA2APi7yPgAwDoAwD4AwKABACSBAYvdXQvdjKYBACiBAoxOTMuNDguNC42qASHpAWyBA0IABABGNgFIFooADAAuAQAwAQAyAQA0gQLMTAuMi44Ni4xNTLaBAIIAeAEAPAEvYq-G4gFAQ..&amp;s=055016fc355c9e63ca91ffde4e612eca20c2bf1c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922020" y="789432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297180</xdr:colOff>
      <xdr:row>39</xdr:row>
      <xdr:rowOff>106680</xdr:rowOff>
    </xdr:to>
    <xdr:sp macro="" textlink="">
      <xdr:nvSpPr>
        <xdr:cNvPr id="13941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0" y="7574280"/>
          <a:ext cx="2971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922020</xdr:colOff>
      <xdr:row>38</xdr:row>
      <xdr:rowOff>0</xdr:rowOff>
    </xdr:from>
    <xdr:to>
      <xdr:col>0</xdr:col>
      <xdr:colOff>922020</xdr:colOff>
      <xdr:row>39</xdr:row>
      <xdr:rowOff>106680</xdr:rowOff>
    </xdr:to>
    <xdr:sp macro="" textlink="">
      <xdr:nvSpPr>
        <xdr:cNvPr id="13942" name="57640253" descr="http://ams1-ib.adnxs.com/it?e=wqT_3QKIBqgIAwAAAwDWAAUBCIC3u8EFELa5z6qBrI_RHxjI1J-T9uzW80wgASotCQAACQIAEQkHLAAAGQAAAOBRuBlAIRESACkRCfCBMK6-mgM4yRlAyRlIAlC9ir4bWKGiOmAAaN6DVHjl-QOAAQGKAQNVU0SSAQNFVVKYAdgFoAFbqAEBsAEAuAEBwAEEyAEA0AEA2AEA4AEA8AEAigJzdWYoJ2EnLCA5MzgwNzUsIDE0Nzk0NjU4NTYpO3VmKCdyJywgNTc2NDAyNTMsID4eADBnJywgMzU0OTk4MiwgPh0AJGknLCA0MjAyMTk2HADwY5IC2QEhbkNvTFh3anJ4cE1IRUwyS3Zoc1lBQ0Nob2pvd0FEZ0FRQVJJeVJsUXJyNmFBMWdBWUlBQmFBQndBSGdBZ0FFQWlBRUFrQUVCbUFFQm9BRUFxQUVEc0FFQXVRRUFBQUEJAwhNRUIJCQEBkERKQWZJcVNVOVZjdTRfMlFIaVdCZTMwUUR1UC1BQi05SVo5UUUBKUBBbUFLS2hOakNDYUFDQUxVQwUVBEwwCQioTkFDQU5nQ0FPQUNBT2dDQVBnQ0FJQURBWkFEQUEuLpoCJSFGZ254YWdqci7cAPBQb2FJNklBUW9pb1RZd2drLtgCjUPgAp6ILeoCW2h0dHA6Ly93d3cuY29tbWVudGNhbWFyY2hlLm5ldC9mb3J1bS9hZmZpY2gtMTUwNTAyMjgtDSrwni1jYWxjdWxlci1kZXMtdGF1eC1kLWV2b2x1dGlvbnOAAwGIAwGQAwCYAxegAwGqAwDAA6wCyAMA2APi7yPgAwDoAwD4AwKABACSBAYvdXQvdjKYBACiBAoxOTMuNDguNC42qASHpAWyBA0IABABGNgFIFooADAAuAQAwAQAyAQA0gQLMTAuMi44Ni4xNTLaBAIIAeAEAPAEvYq-G4gFAQ..&amp;s=055016fc355c9e63ca91ffde4e612eca20c2bf1c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922020" y="75742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297180</xdr:colOff>
      <xdr:row>40</xdr:row>
      <xdr:rowOff>106680</xdr:rowOff>
    </xdr:to>
    <xdr:sp macro="" textlink="">
      <xdr:nvSpPr>
        <xdr:cNvPr id="13943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0" y="7757160"/>
          <a:ext cx="2971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922020</xdr:colOff>
      <xdr:row>39</xdr:row>
      <xdr:rowOff>0</xdr:rowOff>
    </xdr:from>
    <xdr:to>
      <xdr:col>0</xdr:col>
      <xdr:colOff>922020</xdr:colOff>
      <xdr:row>40</xdr:row>
      <xdr:rowOff>106680</xdr:rowOff>
    </xdr:to>
    <xdr:sp macro="" textlink="">
      <xdr:nvSpPr>
        <xdr:cNvPr id="13944" name="57640253" descr="http://ams1-ib.adnxs.com/it?e=wqT_3QKIBqgIAwAAAwDWAAUBCIC3u8EFELa5z6qBrI_RHxjI1J-T9uzW80wgASotCQAACQIAEQkHLAAAGQAAAOBRuBlAIRESACkRCfCBMK6-mgM4yRlAyRlIAlC9ir4bWKGiOmAAaN6DVHjl-QOAAQGKAQNVU0SSAQNFVVKYAdgFoAFbqAEBsAEAuAEBwAEEyAEA0AEA2AEA4AEA8AEAigJzdWYoJ2EnLCA5MzgwNzUsIDE0Nzk0NjU4NTYpO3VmKCdyJywgNTc2NDAyNTMsID4eADBnJywgMzU0OTk4MiwgPh0AJGknLCA0MjAyMTk2HADwY5IC2QEhbkNvTFh3anJ4cE1IRUwyS3Zoc1lBQ0Nob2pvd0FEZ0FRQVJJeVJsUXJyNmFBMWdBWUlBQmFBQndBSGdBZ0FFQWlBRUFrQUVCbUFFQm9BRUFxQUVEc0FFQXVRRUFBQUEJAwhNRUIJCQEBkERKQWZJcVNVOVZjdTRfMlFIaVdCZTMwUUR1UC1BQi05SVo5UUUBKUBBbUFLS2hOakNDYUFDQUxVQwUVBEwwCQioTkFDQU5nQ0FPQUNBT2dDQVBnQ0FJQURBWkFEQUEuLpoCJSFGZ254YWdqci7cAPBQb2FJNklBUW9pb1RZd2drLtgCjUPgAp6ILeoCW2h0dHA6Ly93d3cuY29tbWVudGNhbWFyY2hlLm5ldC9mb3J1bS9hZmZpY2gtMTUwNTAyMjgtDSrwni1jYWxjdWxlci1kZXMtdGF1eC1kLWV2b2x1dGlvbnOAAwGIAwGQAwCYAxegAwGqAwDAA6wCyAMA2APi7yPgAwDoAwD4AwKABACSBAYvdXQvdjKYBACiBAoxOTMuNDguNC42qASHpAWyBA0IABABGNgFIFooADAAuAQAwAQAyAQA0gQLMTAuMi44Ni4xNTLaBAIIAeAEAPAEvYq-G4gFAQ..&amp;s=055016fc355c9e63ca91ffde4e612eca20c2bf1c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922020" y="775716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0</xdr:col>
      <xdr:colOff>297180</xdr:colOff>
      <xdr:row>19</xdr:row>
      <xdr:rowOff>99060</xdr:rowOff>
    </xdr:to>
    <xdr:sp macro="" textlink="">
      <xdr:nvSpPr>
        <xdr:cNvPr id="1497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0" y="3710940"/>
          <a:ext cx="2971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922020</xdr:colOff>
      <xdr:row>18</xdr:row>
      <xdr:rowOff>0</xdr:rowOff>
    </xdr:from>
    <xdr:to>
      <xdr:col>0</xdr:col>
      <xdr:colOff>1219200</xdr:colOff>
      <xdr:row>19</xdr:row>
      <xdr:rowOff>99060</xdr:rowOff>
    </xdr:to>
    <xdr:sp macro="" textlink="">
      <xdr:nvSpPr>
        <xdr:cNvPr id="1498" name="57640253" descr="http://ams1-ib.adnxs.com/it?e=wqT_3QKIBqgIAwAAAwDWAAUBCIC3u8EFELa5z6qBrI_RHxjI1J-T9uzW80wgASotCQAACQIAEQkHLAAAGQAAAOBRuBlAIRESACkRCfCBMK6-mgM4yRlAyRlIAlC9ir4bWKGiOmAAaN6DVHjl-QOAAQGKAQNVU0SSAQNFVVKYAdgFoAFbqAEBsAEAuAEBwAEEyAEA0AEA2AEA4AEA8AEAigJzdWYoJ2EnLCA5MzgwNzUsIDE0Nzk0NjU4NTYpO3VmKCdyJywgNTc2NDAyNTMsID4eADBnJywgMzU0OTk4MiwgPh0AJGknLCA0MjAyMTk2HADwY5IC2QEhbkNvTFh3anJ4cE1IRUwyS3Zoc1lBQ0Nob2pvd0FEZ0FRQVJJeVJsUXJyNmFBMWdBWUlBQmFBQndBSGdBZ0FFQWlBRUFrQUVCbUFFQm9BRUFxQUVEc0FFQXVRRUFBQUEJAwhNRUIJCQEBkERKQWZJcVNVOVZjdTRfMlFIaVdCZTMwUUR1UC1BQi05SVo5UUUBKUBBbUFLS2hOakNDYUFDQUxVQwUVBEwwCQioTkFDQU5nQ0FPQUNBT2dDQVBnQ0FJQURBWkFEQUEuLpoCJSFGZ254YWdqci7cAPBQb2FJNklBUW9pb1RZd2drLtgCjUPgAp6ILeoCW2h0dHA6Ly93d3cuY29tbWVudGNhbWFyY2hlLm5ldC9mb3J1bS9hZmZpY2gtMTUwNTAyMjgtDSrwni1jYWxjdWxlci1kZXMtdGF1eC1kLWV2b2x1dGlvbnOAAwGIAwGQAwCYAxegAwGqAwDAA6wCyAMA2APi7yPgAwDoAwD4AwKABACSBAYvdXQvdjKYBACiBAoxOTMuNDguNC42qASHpAWyBA0IABABGNgFIFooADAAuAQAwAQAyAQA0gQLMTAuMi44Ni4xNTLaBAIIAeAEAPAEvYq-G4gFAQ..&amp;s=055016fc355c9e63ca91ffde4e612eca20c2bf1c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922020" y="3710940"/>
          <a:ext cx="2971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99060</xdr:colOff>
      <xdr:row>28</xdr:row>
      <xdr:rowOff>15240</xdr:rowOff>
    </xdr:from>
    <xdr:to>
      <xdr:col>3</xdr:col>
      <xdr:colOff>1463040</xdr:colOff>
      <xdr:row>37</xdr:row>
      <xdr:rowOff>137160</xdr:rowOff>
    </xdr:to>
    <xdr:graphicFrame macro="">
      <xdr:nvGraphicFramePr>
        <xdr:cNvPr id="1499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1</xdr:col>
      <xdr:colOff>297180</xdr:colOff>
      <xdr:row>21</xdr:row>
      <xdr:rowOff>106680</xdr:rowOff>
    </xdr:to>
    <xdr:sp macro="" textlink="">
      <xdr:nvSpPr>
        <xdr:cNvPr id="1354756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3451860" y="4198620"/>
          <a:ext cx="2971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25</xdr:row>
      <xdr:rowOff>167640</xdr:rowOff>
    </xdr:from>
    <xdr:to>
      <xdr:col>2</xdr:col>
      <xdr:colOff>739140</xdr:colOff>
      <xdr:row>41</xdr:row>
      <xdr:rowOff>152400</xdr:rowOff>
    </xdr:to>
    <xdr:graphicFrame macro="">
      <xdr:nvGraphicFramePr>
        <xdr:cNvPr id="135475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297180</xdr:colOff>
      <xdr:row>21</xdr:row>
      <xdr:rowOff>106680</xdr:rowOff>
    </xdr:to>
    <xdr:sp macro="" textlink="">
      <xdr:nvSpPr>
        <xdr:cNvPr id="1354758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5113020" y="4198620"/>
          <a:ext cx="2971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297180</xdr:colOff>
      <xdr:row>21</xdr:row>
      <xdr:rowOff>106680</xdr:rowOff>
    </xdr:to>
    <xdr:sp macro="" textlink="">
      <xdr:nvSpPr>
        <xdr:cNvPr id="1354759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6774180" y="4198620"/>
          <a:ext cx="2971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922020</xdr:colOff>
      <xdr:row>20</xdr:row>
      <xdr:rowOff>0</xdr:rowOff>
    </xdr:from>
    <xdr:to>
      <xdr:col>3</xdr:col>
      <xdr:colOff>1226820</xdr:colOff>
      <xdr:row>21</xdr:row>
      <xdr:rowOff>106680</xdr:rowOff>
    </xdr:to>
    <xdr:sp macro="" textlink="">
      <xdr:nvSpPr>
        <xdr:cNvPr id="1354760" name="57640253" descr="http://ams1-ib.adnxs.com/it?e=wqT_3QKIBqgIAwAAAwDWAAUBCIC3u8EFELa5z6qBrI_RHxjI1J-T9uzW80wgASotCQAACQIAEQkHLAAAGQAAAOBRuBlAIRESACkRCfCBMK6-mgM4yRlAyRlIAlC9ir4bWKGiOmAAaN6DVHjl-QOAAQGKAQNVU0SSAQNFVVKYAdgFoAFbqAEBsAEAuAEBwAEEyAEA0AEA2AEA4AEA8AEAigJzdWYoJ2EnLCA5MzgwNzUsIDE0Nzk0NjU4NTYpO3VmKCdyJywgNTc2NDAyNTMsID4eADBnJywgMzU0OTk4MiwgPh0AJGknLCA0MjAyMTk2HADwY5IC2QEhbkNvTFh3anJ4cE1IRUwyS3Zoc1lBQ0Nob2pvd0FEZ0FRQVJJeVJsUXJyNmFBMWdBWUlBQmFBQndBSGdBZ0FFQWlBRUFrQUVCbUFFQm9BRUFxQUVEc0FFQXVRRUFBQUEJAwhNRUIJCQEBkERKQWZJcVNVOVZjdTRfMlFIaVdCZTMwUUR1UC1BQi05SVo5UUUBKUBBbUFLS2hOakNDYUFDQUxVQwUVBEwwCQioTkFDQU5nQ0FPQUNBT2dDQVBnQ0FJQURBWkFEQUEuLpoCJSFGZ254YWdqci7cAPBQb2FJNklBUW9pb1RZd2drLtgCjUPgAp6ILeoCW2h0dHA6Ly93d3cuY29tbWVudGNhbWFyY2hlLm5ldC9mb3J1bS9hZmZpY2gtMTUwNTAyMjgtDSrwni1jYWxjdWxlci1kZXMtdGF1eC1kLWV2b2x1dGlvbnOAAwGIAwGQAwCYAxegAwGqAwDAA6wCyAMA2APi7yPgAwDoAwD4AwKABACSBAYvdXQvdjKYBACiBAoxOTMuNDguNC42qASHpAWyBA0IABABGNgFIFooADAAuAQAwAQAyAQA0gQLMTAuMi44Ni4xNTLaBAIIAeAEAPAEvYq-G4gFAQ..&amp;s=055016fc355c9e63ca91ffde4e612eca20c2bf1c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7696200" y="4198620"/>
          <a:ext cx="30480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297180</xdr:colOff>
      <xdr:row>21</xdr:row>
      <xdr:rowOff>106680</xdr:rowOff>
    </xdr:to>
    <xdr:sp macro="" textlink="">
      <xdr:nvSpPr>
        <xdr:cNvPr id="1354761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8435340" y="4198620"/>
          <a:ext cx="2971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198120</xdr:colOff>
      <xdr:row>40</xdr:row>
      <xdr:rowOff>0</xdr:rowOff>
    </xdr:from>
    <xdr:to>
      <xdr:col>10</xdr:col>
      <xdr:colOff>403860</xdr:colOff>
      <xdr:row>74</xdr:row>
      <xdr:rowOff>121920</xdr:rowOff>
    </xdr:to>
    <xdr:graphicFrame macro="">
      <xdr:nvGraphicFramePr>
        <xdr:cNvPr id="3230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29</xdr:row>
      <xdr:rowOff>0</xdr:rowOff>
    </xdr:from>
    <xdr:to>
      <xdr:col>2</xdr:col>
      <xdr:colOff>45720</xdr:colOff>
      <xdr:row>48</xdr:row>
      <xdr:rowOff>7620</xdr:rowOff>
    </xdr:to>
    <xdr:graphicFrame macro="">
      <xdr:nvGraphicFramePr>
        <xdr:cNvPr id="4254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0</xdr:col>
      <xdr:colOff>297180</xdr:colOff>
      <xdr:row>13</xdr:row>
      <xdr:rowOff>99060</xdr:rowOff>
    </xdr:to>
    <xdr:sp macro="" textlink="">
      <xdr:nvSpPr>
        <xdr:cNvPr id="432659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0" y="2430780"/>
          <a:ext cx="2971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922020</xdr:colOff>
      <xdr:row>12</xdr:row>
      <xdr:rowOff>0</xdr:rowOff>
    </xdr:from>
    <xdr:to>
      <xdr:col>0</xdr:col>
      <xdr:colOff>1219200</xdr:colOff>
      <xdr:row>13</xdr:row>
      <xdr:rowOff>99060</xdr:rowOff>
    </xdr:to>
    <xdr:sp macro="" textlink="">
      <xdr:nvSpPr>
        <xdr:cNvPr id="432660" name="57640253" descr="http://ams1-ib.adnxs.com/it?e=wqT_3QKIBqgIAwAAAwDWAAUBCIC3u8EFELa5z6qBrI_RHxjI1J-T9uzW80wgASotCQAACQIAEQkHLAAAGQAAAOBRuBlAIRESACkRCfCBMK6-mgM4yRlAyRlIAlC9ir4bWKGiOmAAaN6DVHjl-QOAAQGKAQNVU0SSAQNFVVKYAdgFoAFbqAEBsAEAuAEBwAEEyAEA0AEA2AEA4AEA8AEAigJzdWYoJ2EnLCA5MzgwNzUsIDE0Nzk0NjU4NTYpO3VmKCdyJywgNTc2NDAyNTMsID4eADBnJywgMzU0OTk4MiwgPh0AJGknLCA0MjAyMTk2HADwY5IC2QEhbkNvTFh3anJ4cE1IRUwyS3Zoc1lBQ0Nob2pvd0FEZ0FRQVJJeVJsUXJyNmFBMWdBWUlBQmFBQndBSGdBZ0FFQWlBRUFrQUVCbUFFQm9BRUFxQUVEc0FFQXVRRUFBQUEJAwhNRUIJCQEBkERKQWZJcVNVOVZjdTRfMlFIaVdCZTMwUUR1UC1BQi05SVo5UUUBKUBBbUFLS2hOakNDYUFDQUxVQwUVBEwwCQioTkFDQU5nQ0FPQUNBT2dDQVBnQ0FJQURBWkFEQUEuLpoCJSFGZ254YWdqci7cAPBQb2FJNklBUW9pb1RZd2drLtgCjUPgAp6ILeoCW2h0dHA6Ly93d3cuY29tbWVudGNhbWFyY2hlLm5ldC9mb3J1bS9hZmZpY2gtMTUwNTAyMjgtDSrwni1jYWxjdWxlci1kZXMtdGF1eC1kLWV2b2x1dGlvbnOAAwGIAwGQAwCYAxegAwGqAwDAA6wCyAMA2APi7yPgAwDoAwD4AwKABACSBAYvdXQvdjKYBACiBAoxOTMuNDguNC42qASHpAWyBA0IABABGNgFIFooADAAuAQAwAQAyAQA0gQLMTAuMi44Ni4xNTLaBAIIAeAEAPAEvYq-G4gFAQ..&amp;s=055016fc355c9e63ca91ffde4e612eca20c2bf1c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922020" y="2430780"/>
          <a:ext cx="2971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297180</xdr:colOff>
      <xdr:row>13</xdr:row>
      <xdr:rowOff>99060</xdr:rowOff>
    </xdr:to>
    <xdr:sp macro="" textlink="">
      <xdr:nvSpPr>
        <xdr:cNvPr id="432661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0" y="2430780"/>
          <a:ext cx="2971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922020</xdr:colOff>
      <xdr:row>12</xdr:row>
      <xdr:rowOff>0</xdr:rowOff>
    </xdr:from>
    <xdr:to>
      <xdr:col>0</xdr:col>
      <xdr:colOff>1219200</xdr:colOff>
      <xdr:row>13</xdr:row>
      <xdr:rowOff>99060</xdr:rowOff>
    </xdr:to>
    <xdr:sp macro="" textlink="">
      <xdr:nvSpPr>
        <xdr:cNvPr id="432662" name="57640253" descr="http://ams1-ib.adnxs.com/it?e=wqT_3QKIBqgIAwAAAwDWAAUBCIC3u8EFELa5z6qBrI_RHxjI1J-T9uzW80wgASotCQAACQIAEQkHLAAAGQAAAOBRuBlAIRESACkRCfCBMK6-mgM4yRlAyRlIAlC9ir4bWKGiOmAAaN6DVHjl-QOAAQGKAQNVU0SSAQNFVVKYAdgFoAFbqAEBsAEAuAEBwAEEyAEA0AEA2AEA4AEA8AEAigJzdWYoJ2EnLCA5MzgwNzUsIDE0Nzk0NjU4NTYpO3VmKCdyJywgNTc2NDAyNTMsID4eADBnJywgMzU0OTk4MiwgPh0AJGknLCA0MjAyMTk2HADwY5IC2QEhbkNvTFh3anJ4cE1IRUwyS3Zoc1lBQ0Nob2pvd0FEZ0FRQVJJeVJsUXJyNmFBMWdBWUlBQmFBQndBSGdBZ0FFQWlBRUFrQUVCbUFFQm9BRUFxQUVEc0FFQXVRRUFBQUEJAwhNRUIJCQEBkERKQWZJcVNVOVZjdTRfMlFIaVdCZTMwUUR1UC1BQi05SVo5UUUBKUBBbUFLS2hOakNDYUFDQUxVQwUVBEwwCQioTkFDQU5nQ0FPQUNBT2dDQVBnQ0FJQURBWkFEQUEuLpoCJSFGZ254YWdqci7cAPBQb2FJNklBUW9pb1RZd2drLtgCjUPgAp6ILeoCW2h0dHA6Ly93d3cuY29tbWVudGNhbWFyY2hlLm5ldC9mb3J1bS9hZmZpY2gtMTUwNTAyMjgtDSrwni1jYWxjdWxlci1kZXMtdGF1eC1kLWV2b2x1dGlvbnOAAwGIAwGQAwCYAxegAwGqAwDAA6wCyAMA2APi7yPgAwDoAwD4AwKABACSBAYvdXQvdjKYBACiBAoxOTMuNDguNC42qASHpAWyBA0IABABGNgFIFooADAAuAQAwAQAyAQA0gQLMTAuMi44Ni4xNTLaBAIIAeAEAPAEvYq-G4gFAQ..&amp;s=055016fc355c9e63ca91ffde4e612eca20c2bf1c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922020" y="2430780"/>
          <a:ext cx="2971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297180</xdr:colOff>
      <xdr:row>13</xdr:row>
      <xdr:rowOff>99060</xdr:rowOff>
    </xdr:to>
    <xdr:sp macro="" textlink="">
      <xdr:nvSpPr>
        <xdr:cNvPr id="432663" name="57640146" descr="http://ams1-ib.adnxs.com/it?e=wqT_3QKGBqgGAwAAAwDWAAUBCIC3u8EFEI___4CPp_iwQRjI1J-T9uzW80wgASotCQAACQIAEQkHLAAAGfGzrF7w7-U_IRESACkRCfB-MMjSmgM4yRlAyRlIAlDSib4bWKKiOmAAaN6DVHjl-QOAAQCKAQNVU0SSAQNFVVKYAQGgAQGoAQGwAQC4AQHAAQTIAQDQAQDYAQDgAQDwAQCKAnN1ZignYScsIDkzODA3NSwgMTQ3OTQ2NTg1Nik7dWYoJ3InLCA1NzY0MDE0NkYeAChnJywgMzU0OTk4MkYdACRpJywgNDIwMjE5NhwA8GOSAtkBIXRTd2hBd2pyeHBNSEVOS0p2aHNZQUNDaG9qb3dBRGdBUUFSSXlSbFF5TkthQTFnQVlJQUJhQUJ3QUhnQWdBRUFpQUVBa0FFQm1BRUJvQUVBcUFFRHNBRUF1UUVBQUFBCQMITUVCCQkBAZBESkFlejIwY2w1WE84XzJRSGlXQmUzMFFEdVAtQUItOUlaOVFFASlAQW1BS0toTmpDQ2FBQ0FMVUMFFQRMMAkIoE5BQ0FOZ0NBT0FDQU9nQ0FQZ0NBSUFEQVpBREFBLi6aAiUhS2dreWJBNtwA8FBvYUk2SUFRb2lvVFl3Z2su2AKNQ-ACnogt6gJbaHR0cDovL3d3dy5jb21tZW50Y2FtYXJjaGUubmV0L2ZvcnVtL2FmZmljaC0xNTA1MDIyOC0NKvCdLWNhbGN1bGVyLWRlcy10YXV4LWQtZXZvbHV0aW9uc4ADAYgDAZADAJgDF6ADAaoDAMADrALIAwDYA-LvI-ADAOgDAPgDAoAEAJIEBi91dC92MpgEAKIECjE5My40OC40LjaoBIekBbIEDAgAEAEYACAAKAAwALgEAMAEAMgEANIECzEwLjIuODYuMTUy2gQCCAHgBADwBNKJvhuIBQE.&amp;s=ef1f21e01a9e0a66c5ff8b7428e6b18568c9082b&amp;referrer=http%3A%2F%2Fwww.commentcamarche.net%2Fforum%2Faffich-15050228-comment-calculer-des-taux-d-evolutions"/>
        <xdr:cNvSpPr>
          <a:spLocks noChangeAspect="1" noChangeArrowheads="1"/>
        </xdr:cNvSpPr>
      </xdr:nvSpPr>
      <xdr:spPr bwMode="auto">
        <a:xfrm>
          <a:off x="0" y="2430780"/>
          <a:ext cx="2971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42</xdr:row>
      <xdr:rowOff>152400</xdr:rowOff>
    </xdr:from>
    <xdr:to>
      <xdr:col>4</xdr:col>
      <xdr:colOff>259080</xdr:colOff>
      <xdr:row>78</xdr:row>
      <xdr:rowOff>137160</xdr:rowOff>
    </xdr:to>
    <xdr:graphicFrame macro="">
      <xdr:nvGraphicFramePr>
        <xdr:cNvPr id="5278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38</xdr:row>
      <xdr:rowOff>53340</xdr:rowOff>
    </xdr:from>
    <xdr:to>
      <xdr:col>4</xdr:col>
      <xdr:colOff>190500</xdr:colOff>
      <xdr:row>74</xdr:row>
      <xdr:rowOff>38100</xdr:rowOff>
    </xdr:to>
    <xdr:graphicFrame macro="">
      <xdr:nvGraphicFramePr>
        <xdr:cNvPr id="630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34</xdr:row>
      <xdr:rowOff>53340</xdr:rowOff>
    </xdr:from>
    <xdr:to>
      <xdr:col>5</xdr:col>
      <xdr:colOff>541020</xdr:colOff>
      <xdr:row>70</xdr:row>
      <xdr:rowOff>38100</xdr:rowOff>
    </xdr:to>
    <xdr:graphicFrame macro="">
      <xdr:nvGraphicFramePr>
        <xdr:cNvPr id="7326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au13" displayName="Tableau13" ref="A10:G17" headerRowCount="0" totalsRowShown="0" headerRowDxfId="120" headerRowBorderDxfId="119" tableBorderDxfId="118" totalsRowBorderDxfId="117">
  <tableColumns count="7">
    <tableColumn id="1" name="Colonne1" headerRowDxfId="116" dataDxfId="115"/>
    <tableColumn id="2" name="Colonne2" headerRowDxfId="114" dataDxfId="113"/>
    <tableColumn id="3" name="Colonne3" headerRowDxfId="112" dataDxfId="111"/>
    <tableColumn id="4" name="Colonne4" headerRowDxfId="110" dataDxfId="109"/>
    <tableColumn id="5" name="Colonne5" headerRowDxfId="108" dataDxfId="107"/>
    <tableColumn id="6" name="Colonne6" headerRowDxfId="106" dataDxfId="105"/>
    <tableColumn id="7" name="Colonne7" headerRowDxfId="104" dataDxfId="10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au1" displayName="Tableau1" ref="A9:E17" headerRowCount="0" totalsRowShown="0" headerRowDxfId="102" headerRowBorderDxfId="101" tableBorderDxfId="100" totalsRowBorderDxfId="99">
  <tableColumns count="5">
    <tableColumn id="1" name="Colonne1" headerRowDxfId="98" dataDxfId="97"/>
    <tableColumn id="2" name="Colonne2" headerRowDxfId="96" dataDxfId="95"/>
    <tableColumn id="3" name="Colonne3" headerRowDxfId="94" dataDxfId="93"/>
    <tableColumn id="4" name="Colonne4" headerRowDxfId="92" dataDxfId="91"/>
    <tableColumn id="6" name="Colonne6" headerRowDxfId="90" dataDxfId="89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au14" displayName="Tableau14" ref="A8:E15" headerRowCount="0" totalsRowShown="0" headerRowDxfId="88" headerRowBorderDxfId="87" tableBorderDxfId="86" totalsRowBorderDxfId="85">
  <tableColumns count="5">
    <tableColumn id="1" name="Colonne1" headerRowDxfId="84" dataDxfId="83"/>
    <tableColumn id="2" name="Colonne2" headerRowDxfId="82" dataDxfId="81"/>
    <tableColumn id="3" name="Colonne3" headerRowDxfId="80" dataDxfId="79" dataCellStyle="Pourcentage"/>
    <tableColumn id="4" name="Colonne4" headerRowDxfId="78" dataDxfId="77"/>
    <tableColumn id="6" name="Colonne6" headerRowDxfId="76" dataDxfId="75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eau145" displayName="Tableau145" ref="A7:G13" headerRowCount="0" totalsRowShown="0" headerRowDxfId="74" headerRowBorderDxfId="73" tableBorderDxfId="72" totalsRowBorderDxfId="71">
  <tableColumns count="7">
    <tableColumn id="1" name="Colonne1" headerRowDxfId="70" dataDxfId="69"/>
    <tableColumn id="2" name="Colonne2" headerRowDxfId="68" dataDxfId="67"/>
    <tableColumn id="3" name="Colonne3" headerRowDxfId="66" dataDxfId="65"/>
    <tableColumn id="5" name="Colonne5" headerRowDxfId="64" dataDxfId="63" dataCellStyle="Pourcentage"/>
    <tableColumn id="4" name="Colonne4" headerRowDxfId="62" dataDxfId="61"/>
    <tableColumn id="7" name="Colonne7" headerRowDxfId="60" dataDxfId="59" dataCellStyle="Pourcentage"/>
    <tableColumn id="6" name="Colonne6" headerRowDxfId="58" dataDxfId="57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eau5" displayName="Tableau5" ref="A6:D39" headerRowCount="0" totalsRowShown="0" headerRowDxfId="56" tableBorderDxfId="55" totalsRowBorderDxfId="54">
  <tableColumns count="4">
    <tableColumn id="1" name="Colonne1" dataDxfId="53"/>
    <tableColumn id="2" name="TOTAL DEPENSES 214" headerRowDxfId="52" dataDxfId="51"/>
    <tableColumn id="3" name="TOTAL DEPENSES 139" headerRowDxfId="50" dataDxfId="49"/>
    <tableColumn id="4" name="TOTAL" headerRowDxfId="48" dataDxfId="47"/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6" name="Tableau6" displayName="Tableau6" ref="A4:G37" headerRowCount="0" totalsRowShown="0" headerRowDxfId="46" tableBorderDxfId="45" totalsRowBorderDxfId="44">
  <tableColumns count="7">
    <tableColumn id="1" name="Colonne1" dataDxfId="43"/>
    <tableColumn id="2" name="Colonne2" headerRowDxfId="42" dataDxfId="41"/>
    <tableColumn id="3" name="Colonne3" headerRowDxfId="40" dataDxfId="39"/>
    <tableColumn id="4" name="Colonne4" headerRowDxfId="38" dataDxfId="37"/>
    <tableColumn id="5" name="Colonne5" headerRowDxfId="36" dataDxfId="35" headerRowCellStyle="Pourcentage" dataCellStyle="Pourcentage"/>
    <tableColumn id="6" name="Colonne6" headerRowDxfId="34" dataDxfId="33" headerRowCellStyle="Pourcentage" dataCellStyle="Pourcentage"/>
    <tableColumn id="7" name="Colonne7" headerRowDxfId="32" dataDxfId="31"/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9" name="Tableau9" displayName="Tableau9" ref="A5:M38" headerRowCount="0" totalsRowShown="0" headerRowDxfId="30" dataDxfId="28" headerRowBorderDxfId="29" tableBorderDxfId="27" totalsRowBorderDxfId="26">
  <tableColumns count="13">
    <tableColumn id="1" name="Colonne1" headerRowDxfId="25" dataDxfId="24"/>
    <tableColumn id="2" name="Colonne2" headerRowDxfId="23" dataDxfId="22"/>
    <tableColumn id="3" name="Colonne3" headerRowDxfId="21" dataDxfId="20"/>
    <tableColumn id="4" name="Colonne4" headerRowDxfId="19" dataDxfId="18"/>
    <tableColumn id="5" name="Colonne5" headerRowDxfId="17" dataDxfId="16"/>
    <tableColumn id="6" name="Colonne6" headerRowDxfId="15" dataDxfId="14"/>
    <tableColumn id="7" name="Colonne7" headerRowDxfId="13" dataDxfId="12"/>
    <tableColumn id="8" name="Colonne8" headerRowDxfId="11" dataDxfId="10"/>
    <tableColumn id="9" name="Colonne9" headerRowDxfId="9" dataDxfId="8"/>
    <tableColumn id="10" name="Colonne10" headerRowDxfId="7" dataDxfId="6"/>
    <tableColumn id="11" name="Colonne11" headerRowDxfId="5" dataDxfId="4"/>
    <tableColumn id="14" name="Colonne14" headerRowDxfId="3" dataDxfId="2"/>
    <tableColumn id="12" name="Colonne12" headerRowDxfId="1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DEPP BSN 2021 V2">
      <a:dk1>
        <a:srgbClr val="333333"/>
      </a:dk1>
      <a:lt1>
        <a:srgbClr val="FFFFFF"/>
      </a:lt1>
      <a:dk2>
        <a:srgbClr val="99001A"/>
      </a:dk2>
      <a:lt2>
        <a:srgbClr val="FFEA68"/>
      </a:lt2>
      <a:accent1>
        <a:srgbClr val="000091"/>
      </a:accent1>
      <a:accent2>
        <a:srgbClr val="F9F9F9"/>
      </a:accent2>
      <a:accent3>
        <a:srgbClr val="FF9940"/>
      </a:accent3>
      <a:accent4>
        <a:srgbClr val="91AE4F"/>
      </a:accent4>
      <a:accent5>
        <a:srgbClr val="169B62"/>
      </a:accent5>
      <a:accent6>
        <a:srgbClr val="484D7A"/>
      </a:accent6>
      <a:hlink>
        <a:srgbClr val="ED7483"/>
      </a:hlink>
      <a:folHlink>
        <a:srgbClr val="ED7483"/>
      </a:folHlink>
    </a:clrScheme>
    <a:fontScheme name="DEPP DT">
      <a:majorFont>
        <a:latin typeface="Marianne"/>
        <a:ea typeface=""/>
        <a:cs typeface=""/>
      </a:majorFont>
      <a:minorFont>
        <a:latin typeface="Marianne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DEPP BSN 2021 V2">
    <a:dk1>
      <a:srgbClr val="333333"/>
    </a:dk1>
    <a:lt1>
      <a:srgbClr val="FFFFFF"/>
    </a:lt1>
    <a:dk2>
      <a:srgbClr val="99001A"/>
    </a:dk2>
    <a:lt2>
      <a:srgbClr val="FFEA68"/>
    </a:lt2>
    <a:accent1>
      <a:srgbClr val="000091"/>
    </a:accent1>
    <a:accent2>
      <a:srgbClr val="F9F9F9"/>
    </a:accent2>
    <a:accent3>
      <a:srgbClr val="FF9940"/>
    </a:accent3>
    <a:accent4>
      <a:srgbClr val="91AE4F"/>
    </a:accent4>
    <a:accent5>
      <a:srgbClr val="169B62"/>
    </a:accent5>
    <a:accent6>
      <a:srgbClr val="484D7A"/>
    </a:accent6>
    <a:hlink>
      <a:srgbClr val="ED7483"/>
    </a:hlink>
    <a:folHlink>
      <a:srgbClr val="ED7483"/>
    </a:folHlink>
  </a:clrScheme>
  <a:fontScheme name="DEPP DT">
    <a:majorFont>
      <a:latin typeface="Marianne"/>
      <a:ea typeface=""/>
      <a:cs typeface=""/>
    </a:majorFont>
    <a:minorFont>
      <a:latin typeface="Marianne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DEPP BSN 2021 V2">
    <a:dk1>
      <a:srgbClr val="333333"/>
    </a:dk1>
    <a:lt1>
      <a:srgbClr val="FFFFFF"/>
    </a:lt1>
    <a:dk2>
      <a:srgbClr val="99001A"/>
    </a:dk2>
    <a:lt2>
      <a:srgbClr val="FFEA68"/>
    </a:lt2>
    <a:accent1>
      <a:srgbClr val="000091"/>
    </a:accent1>
    <a:accent2>
      <a:srgbClr val="F9F9F9"/>
    </a:accent2>
    <a:accent3>
      <a:srgbClr val="FF9940"/>
    </a:accent3>
    <a:accent4>
      <a:srgbClr val="91AE4F"/>
    </a:accent4>
    <a:accent5>
      <a:srgbClr val="169B62"/>
    </a:accent5>
    <a:accent6>
      <a:srgbClr val="484D7A"/>
    </a:accent6>
    <a:hlink>
      <a:srgbClr val="ED7483"/>
    </a:hlink>
    <a:folHlink>
      <a:srgbClr val="ED7483"/>
    </a:folHlink>
  </a:clrScheme>
  <a:fontScheme name="DEPP DT">
    <a:majorFont>
      <a:latin typeface="Marianne"/>
      <a:ea typeface=""/>
      <a:cs typeface=""/>
    </a:majorFont>
    <a:minorFont>
      <a:latin typeface="Marianne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DEPP BSN 2021 V2">
    <a:dk1>
      <a:srgbClr val="333333"/>
    </a:dk1>
    <a:lt1>
      <a:srgbClr val="FFFFFF"/>
    </a:lt1>
    <a:dk2>
      <a:srgbClr val="99001A"/>
    </a:dk2>
    <a:lt2>
      <a:srgbClr val="FFEA68"/>
    </a:lt2>
    <a:accent1>
      <a:srgbClr val="000091"/>
    </a:accent1>
    <a:accent2>
      <a:srgbClr val="F9F9F9"/>
    </a:accent2>
    <a:accent3>
      <a:srgbClr val="FF9940"/>
    </a:accent3>
    <a:accent4>
      <a:srgbClr val="91AE4F"/>
    </a:accent4>
    <a:accent5>
      <a:srgbClr val="169B62"/>
    </a:accent5>
    <a:accent6>
      <a:srgbClr val="484D7A"/>
    </a:accent6>
    <a:hlink>
      <a:srgbClr val="ED7483"/>
    </a:hlink>
    <a:folHlink>
      <a:srgbClr val="ED7483"/>
    </a:folHlink>
  </a:clrScheme>
  <a:fontScheme name="DEPP DT">
    <a:majorFont>
      <a:latin typeface="Marianne"/>
      <a:ea typeface=""/>
      <a:cs typeface=""/>
    </a:majorFont>
    <a:minorFont>
      <a:latin typeface="Marianne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DEPP BSN 2021 V2">
    <a:dk1>
      <a:srgbClr val="333333"/>
    </a:dk1>
    <a:lt1>
      <a:srgbClr val="FFFFFF"/>
    </a:lt1>
    <a:dk2>
      <a:srgbClr val="99001A"/>
    </a:dk2>
    <a:lt2>
      <a:srgbClr val="FFEA68"/>
    </a:lt2>
    <a:accent1>
      <a:srgbClr val="000091"/>
    </a:accent1>
    <a:accent2>
      <a:srgbClr val="F9F9F9"/>
    </a:accent2>
    <a:accent3>
      <a:srgbClr val="FF9940"/>
    </a:accent3>
    <a:accent4>
      <a:srgbClr val="91AE4F"/>
    </a:accent4>
    <a:accent5>
      <a:srgbClr val="169B62"/>
    </a:accent5>
    <a:accent6>
      <a:srgbClr val="484D7A"/>
    </a:accent6>
    <a:hlink>
      <a:srgbClr val="ED7483"/>
    </a:hlink>
    <a:folHlink>
      <a:srgbClr val="ED7483"/>
    </a:folHlink>
  </a:clrScheme>
  <a:fontScheme name="DEPP DT">
    <a:majorFont>
      <a:latin typeface="Marianne"/>
      <a:ea typeface=""/>
      <a:cs typeface=""/>
    </a:majorFont>
    <a:minorFont>
      <a:latin typeface="Marianne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DEPP BSN 2021 V2">
    <a:dk1>
      <a:srgbClr val="333333"/>
    </a:dk1>
    <a:lt1>
      <a:srgbClr val="FFFFFF"/>
    </a:lt1>
    <a:dk2>
      <a:srgbClr val="99001A"/>
    </a:dk2>
    <a:lt2>
      <a:srgbClr val="FFEA68"/>
    </a:lt2>
    <a:accent1>
      <a:srgbClr val="000091"/>
    </a:accent1>
    <a:accent2>
      <a:srgbClr val="F9F9F9"/>
    </a:accent2>
    <a:accent3>
      <a:srgbClr val="FF9940"/>
    </a:accent3>
    <a:accent4>
      <a:srgbClr val="91AE4F"/>
    </a:accent4>
    <a:accent5>
      <a:srgbClr val="169B62"/>
    </a:accent5>
    <a:accent6>
      <a:srgbClr val="484D7A"/>
    </a:accent6>
    <a:hlink>
      <a:srgbClr val="ED7483"/>
    </a:hlink>
    <a:folHlink>
      <a:srgbClr val="ED7483"/>
    </a:folHlink>
  </a:clrScheme>
  <a:fontScheme name="DEPP DT">
    <a:majorFont>
      <a:latin typeface="Marianne"/>
      <a:ea typeface=""/>
      <a:cs typeface=""/>
    </a:majorFont>
    <a:minorFont>
      <a:latin typeface="Marianne Light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3:B30"/>
  <sheetViews>
    <sheetView tabSelected="1" zoomScale="70" zoomScaleNormal="70" workbookViewId="0">
      <selection activeCell="A30" sqref="A30"/>
    </sheetView>
  </sheetViews>
  <sheetFormatPr baseColWidth="10" defaultRowHeight="14.4"/>
  <cols>
    <col min="1" max="1" width="31.81640625" customWidth="1"/>
    <col min="2" max="2" width="15.453125" customWidth="1"/>
    <col min="3" max="3" width="12.90625" customWidth="1"/>
    <col min="4" max="5" width="11.1796875" bestFit="1" customWidth="1"/>
    <col min="6" max="6" width="12" bestFit="1" customWidth="1"/>
    <col min="7" max="7" width="13" bestFit="1" customWidth="1"/>
    <col min="8" max="8" width="12" bestFit="1" customWidth="1"/>
  </cols>
  <sheetData>
    <row r="3" spans="1:2">
      <c r="A3" s="170"/>
      <c r="B3" s="170"/>
    </row>
    <row r="4" spans="1:2">
      <c r="A4" s="172" t="s">
        <v>191</v>
      </c>
      <c r="B4" s="168">
        <v>13.8</v>
      </c>
    </row>
    <row r="5" spans="1:2" ht="27">
      <c r="A5" s="172" t="s">
        <v>189</v>
      </c>
      <c r="B5" s="168">
        <v>10.6</v>
      </c>
    </row>
    <row r="6" spans="1:2">
      <c r="A6" s="172" t="s">
        <v>190</v>
      </c>
      <c r="B6" s="168">
        <v>7</v>
      </c>
    </row>
    <row r="7" spans="1:2">
      <c r="A7" s="173" t="s">
        <v>187</v>
      </c>
      <c r="B7" s="168">
        <v>2</v>
      </c>
    </row>
    <row r="8" spans="1:2">
      <c r="A8" s="172" t="s">
        <v>188</v>
      </c>
      <c r="B8" s="168">
        <v>6.6</v>
      </c>
    </row>
    <row r="9" spans="1:2">
      <c r="A9" s="171" t="s">
        <v>108</v>
      </c>
      <c r="B9" s="168">
        <f>SUM(B4:B8)</f>
        <v>40</v>
      </c>
    </row>
    <row r="11" spans="1:2" ht="15.6">
      <c r="B11" s="197" t="s">
        <v>192</v>
      </c>
    </row>
    <row r="12" spans="1:2" ht="15.6">
      <c r="B12" s="197" t="s">
        <v>193</v>
      </c>
    </row>
    <row r="30" spans="1:1">
      <c r="A30" s="198" t="s">
        <v>194</v>
      </c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3:I42"/>
  <sheetViews>
    <sheetView showGridLines="0" zoomScale="75" zoomScaleNormal="75" workbookViewId="0">
      <selection activeCell="A15" sqref="A15:A17"/>
    </sheetView>
  </sheetViews>
  <sheetFormatPr baseColWidth="10" defaultRowHeight="14.4"/>
  <cols>
    <col min="1" max="1" width="46.453125" customWidth="1"/>
    <col min="2" max="7" width="14.6328125" customWidth="1"/>
  </cols>
  <sheetData>
    <row r="3" spans="1:9" ht="15.6">
      <c r="A3" s="215" t="s">
        <v>180</v>
      </c>
      <c r="B3" s="215"/>
      <c r="C3" s="215"/>
      <c r="D3" s="215"/>
      <c r="E3" s="215"/>
      <c r="F3" s="215"/>
      <c r="G3" s="215"/>
    </row>
    <row r="4" spans="1:9" ht="15" thickBot="1"/>
    <row r="5" spans="1:9" ht="32.25" customHeight="1" thickBot="1">
      <c r="A5" s="218" t="s">
        <v>74</v>
      </c>
      <c r="B5" s="216" t="s">
        <v>81</v>
      </c>
      <c r="C5" s="217"/>
      <c r="D5" s="232" t="s">
        <v>10</v>
      </c>
      <c r="E5" s="234" t="s">
        <v>84</v>
      </c>
      <c r="F5" s="235"/>
      <c r="G5" s="92" t="s">
        <v>83</v>
      </c>
    </row>
    <row r="6" spans="1:9" ht="32.25" customHeight="1" thickBot="1">
      <c r="A6" s="219"/>
      <c r="B6" s="89" t="s">
        <v>58</v>
      </c>
      <c r="C6" s="89" t="s">
        <v>1</v>
      </c>
      <c r="D6" s="233"/>
      <c r="E6" s="89" t="s">
        <v>82</v>
      </c>
      <c r="F6" s="89" t="s">
        <v>1</v>
      </c>
      <c r="G6" s="89" t="s">
        <v>1</v>
      </c>
    </row>
    <row r="7" spans="1:9" ht="15" thickBot="1">
      <c r="A7" s="8" t="s">
        <v>75</v>
      </c>
      <c r="B7" s="32">
        <v>4308511</v>
      </c>
      <c r="C7" s="158">
        <v>27.506869517473859</v>
      </c>
      <c r="D7" s="32">
        <v>22109</v>
      </c>
      <c r="E7" s="34">
        <v>350000</v>
      </c>
      <c r="F7" s="155">
        <v>9.6021947873799718</v>
      </c>
      <c r="G7" s="165">
        <v>8.1234561081543024</v>
      </c>
      <c r="H7" s="103"/>
    </row>
    <row r="8" spans="1:9" ht="15" thickBot="1">
      <c r="A8" s="6" t="s">
        <v>76</v>
      </c>
      <c r="B8" s="32">
        <v>2199575</v>
      </c>
      <c r="C8" s="158">
        <v>14.042768492153684</v>
      </c>
      <c r="D8" s="32">
        <v>470</v>
      </c>
      <c r="E8" s="34">
        <v>870000</v>
      </c>
      <c r="F8" s="155">
        <v>23.868312757201647</v>
      </c>
      <c r="G8" s="165">
        <v>39.553095484354934</v>
      </c>
      <c r="H8" s="103"/>
      <c r="I8" s="17"/>
    </row>
    <row r="9" spans="1:9" ht="15" thickBot="1">
      <c r="A9" s="6" t="s">
        <v>77</v>
      </c>
      <c r="B9" s="32">
        <v>5693692</v>
      </c>
      <c r="C9" s="158">
        <v>36.350294316687311</v>
      </c>
      <c r="D9" s="32">
        <v>10375</v>
      </c>
      <c r="E9" s="34">
        <v>345000</v>
      </c>
      <c r="F9" s="155">
        <v>9.4650205761316872</v>
      </c>
      <c r="G9" s="165">
        <v>6.0593372454990542</v>
      </c>
      <c r="H9" s="103"/>
      <c r="I9" s="17"/>
    </row>
    <row r="10" spans="1:9" ht="15" thickBot="1">
      <c r="A10" s="6" t="s">
        <v>78</v>
      </c>
      <c r="B10" s="32">
        <v>257000</v>
      </c>
      <c r="C10" s="158">
        <v>1.6407676494247736</v>
      </c>
      <c r="D10" s="32">
        <v>10</v>
      </c>
      <c r="E10" s="34">
        <v>200000</v>
      </c>
      <c r="F10" s="155">
        <v>5.4869684499314131</v>
      </c>
      <c r="G10" s="165">
        <v>77.821011673151759</v>
      </c>
      <c r="H10" s="103"/>
    </row>
    <row r="11" spans="1:9" ht="15" thickBot="1">
      <c r="A11" s="6" t="s">
        <v>79</v>
      </c>
      <c r="B11" s="32">
        <v>2994622</v>
      </c>
      <c r="C11" s="158">
        <v>19.118594941072821</v>
      </c>
      <c r="D11" s="32">
        <v>15774</v>
      </c>
      <c r="E11" s="34">
        <v>1670000</v>
      </c>
      <c r="F11" s="155">
        <v>45.816186556927299</v>
      </c>
      <c r="G11" s="165">
        <v>55.766637659110231</v>
      </c>
      <c r="H11" s="103"/>
    </row>
    <row r="12" spans="1:9" ht="15" thickBot="1">
      <c r="A12" s="6" t="s">
        <v>80</v>
      </c>
      <c r="B12" s="32">
        <v>210000</v>
      </c>
      <c r="C12" s="158">
        <v>1.3407050831875582</v>
      </c>
      <c r="D12" s="32">
        <v>309</v>
      </c>
      <c r="E12" s="34">
        <v>210000</v>
      </c>
      <c r="F12" s="155">
        <v>5.761316872427984</v>
      </c>
      <c r="G12" s="165">
        <v>100</v>
      </c>
      <c r="H12" s="103"/>
    </row>
    <row r="13" spans="1:9" ht="15" thickBot="1">
      <c r="A13" s="23" t="s">
        <v>2</v>
      </c>
      <c r="B13" s="33">
        <v>15663400</v>
      </c>
      <c r="C13" s="164">
        <v>100.00000000000001</v>
      </c>
      <c r="D13" s="33">
        <v>49047</v>
      </c>
      <c r="E13" s="35">
        <v>3645000</v>
      </c>
      <c r="F13" s="161">
        <v>100</v>
      </c>
      <c r="G13" s="162">
        <v>23.270809658184046</v>
      </c>
      <c r="H13" s="103"/>
    </row>
    <row r="15" spans="1:9">
      <c r="A15" s="86" t="s">
        <v>142</v>
      </c>
    </row>
    <row r="16" spans="1:9">
      <c r="A16" s="86" t="s">
        <v>141</v>
      </c>
      <c r="E16" s="17"/>
    </row>
    <row r="17" spans="1:3">
      <c r="A17" s="86" t="s">
        <v>179</v>
      </c>
    </row>
    <row r="20" spans="1:3" ht="15.6">
      <c r="C20" s="197" t="s">
        <v>200</v>
      </c>
    </row>
    <row r="21" spans="1:3" ht="15.6">
      <c r="C21" s="197" t="s">
        <v>201</v>
      </c>
    </row>
    <row r="42" spans="1:1">
      <c r="A42" s="200" t="s">
        <v>194</v>
      </c>
    </row>
  </sheetData>
  <mergeCells count="5">
    <mergeCell ref="A5:A6"/>
    <mergeCell ref="B5:C5"/>
    <mergeCell ref="D5:D6"/>
    <mergeCell ref="E5:F5"/>
    <mergeCell ref="A3:G3"/>
  </mergeCells>
  <pageMargins left="0.7" right="0.7" top="0.75" bottom="0.75" header="0.3" footer="0.3"/>
  <pageSetup paperSize="9" scale="65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3:B23"/>
  <sheetViews>
    <sheetView showGridLines="0" zoomScaleNormal="100" workbookViewId="0">
      <selection activeCell="A5" sqref="A5:B19"/>
    </sheetView>
  </sheetViews>
  <sheetFormatPr baseColWidth="10" defaultColWidth="11.54296875" defaultRowHeight="14.4"/>
  <cols>
    <col min="1" max="1" width="50.90625" style="114" customWidth="1"/>
    <col min="2" max="2" width="34.36328125" style="114" customWidth="1"/>
    <col min="3" max="16384" width="11.54296875" style="114"/>
  </cols>
  <sheetData>
    <row r="3" spans="1:2" ht="45.75" customHeight="1">
      <c r="A3" s="236" t="s">
        <v>184</v>
      </c>
      <c r="B3" s="236"/>
    </row>
    <row r="4" spans="1:2" ht="15" thickBot="1">
      <c r="A4" s="86"/>
    </row>
    <row r="5" spans="1:2" ht="21.75" customHeight="1" thickBot="1">
      <c r="A5" s="132" t="s">
        <v>160</v>
      </c>
      <c r="B5" s="133" t="s">
        <v>161</v>
      </c>
    </row>
    <row r="6" spans="1:2" ht="15" thickBot="1">
      <c r="A6" s="160" t="s">
        <v>4</v>
      </c>
      <c r="B6" s="134"/>
    </row>
    <row r="7" spans="1:2" ht="15" thickBot="1">
      <c r="A7" s="137" t="s">
        <v>162</v>
      </c>
      <c r="B7" s="175">
        <v>46786.400000000001</v>
      </c>
    </row>
    <row r="8" spans="1:2" ht="15" thickBot="1">
      <c r="A8" s="138" t="s">
        <v>163</v>
      </c>
      <c r="B8" s="176">
        <v>4056.15</v>
      </c>
    </row>
    <row r="9" spans="1:2" ht="15" thickBot="1">
      <c r="A9" s="137" t="s">
        <v>164</v>
      </c>
      <c r="B9" s="177">
        <v>178765.64</v>
      </c>
    </row>
    <row r="10" spans="1:2" ht="15" thickBot="1">
      <c r="A10" s="156" t="s">
        <v>185</v>
      </c>
      <c r="B10" s="178">
        <v>229608.19</v>
      </c>
    </row>
    <row r="11" spans="1:2" ht="15" thickBot="1">
      <c r="A11" s="159" t="s">
        <v>56</v>
      </c>
      <c r="B11" s="135"/>
    </row>
    <row r="12" spans="1:2" ht="15" thickBot="1">
      <c r="A12" s="138" t="s">
        <v>165</v>
      </c>
      <c r="B12" s="176">
        <v>7515.55</v>
      </c>
    </row>
    <row r="13" spans="1:2" ht="15" thickBot="1">
      <c r="A13" s="137" t="s">
        <v>166</v>
      </c>
      <c r="B13" s="177">
        <v>94585</v>
      </c>
    </row>
    <row r="14" spans="1:2" ht="15" thickBot="1">
      <c r="A14" s="138" t="s">
        <v>167</v>
      </c>
      <c r="B14" s="176">
        <v>50091.03</v>
      </c>
    </row>
    <row r="15" spans="1:2" ht="15" thickBot="1">
      <c r="A15" s="137" t="s">
        <v>168</v>
      </c>
      <c r="B15" s="175">
        <v>375368.99</v>
      </c>
    </row>
    <row r="16" spans="1:2" ht="15" thickBot="1">
      <c r="A16" s="138" t="s">
        <v>51</v>
      </c>
      <c r="B16" s="176">
        <v>1737078.52</v>
      </c>
    </row>
    <row r="17" spans="1:2" ht="15" thickBot="1">
      <c r="A17" s="163" t="s">
        <v>186</v>
      </c>
      <c r="B17" s="179">
        <v>2264639.09</v>
      </c>
    </row>
    <row r="18" spans="1:2" s="166" customFormat="1" ht="15" thickBot="1">
      <c r="A18" s="157" t="s">
        <v>144</v>
      </c>
      <c r="B18" s="180">
        <v>42968.31</v>
      </c>
    </row>
    <row r="19" spans="1:2" ht="15" thickBot="1">
      <c r="A19" s="136" t="s">
        <v>169</v>
      </c>
      <c r="B19" s="181">
        <v>2537215.59</v>
      </c>
    </row>
    <row r="20" spans="1:2">
      <c r="A20" s="86" t="s">
        <v>179</v>
      </c>
    </row>
    <row r="21" spans="1:2">
      <c r="A21" s="86"/>
    </row>
    <row r="22" spans="1:2">
      <c r="A22" s="86"/>
    </row>
    <row r="23" spans="1:2">
      <c r="A23" s="86"/>
    </row>
  </sheetData>
  <mergeCells count="1">
    <mergeCell ref="A3:B3"/>
  </mergeCells>
  <pageMargins left="0.7" right="0.7" top="0.75" bottom="0.75" header="0.3" footer="0.3"/>
  <pageSetup paperSize="9" scale="6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2:J43"/>
  <sheetViews>
    <sheetView showGridLines="0" topLeftCell="A3" zoomScale="82" zoomScaleNormal="82" workbookViewId="0">
      <selection activeCell="A4" sqref="A4:I39"/>
    </sheetView>
  </sheetViews>
  <sheetFormatPr baseColWidth="10" defaultRowHeight="14.4"/>
  <cols>
    <col min="1" max="1" width="31.36328125" customWidth="1"/>
    <col min="2" max="9" width="14.1796875" customWidth="1"/>
    <col min="10" max="10" width="12.08984375" style="9" customWidth="1"/>
  </cols>
  <sheetData>
    <row r="2" spans="1:9" ht="15.6">
      <c r="A2" s="215" t="s">
        <v>212</v>
      </c>
      <c r="B2" s="215"/>
      <c r="C2" s="215"/>
      <c r="D2" s="215"/>
      <c r="E2" s="215"/>
      <c r="F2" s="215"/>
      <c r="G2" s="215"/>
      <c r="H2" s="215"/>
      <c r="I2" s="215"/>
    </row>
    <row r="3" spans="1:9" ht="15" thickBot="1"/>
    <row r="4" spans="1:9" ht="48.75" customHeight="1" thickBot="1">
      <c r="A4" s="41" t="s">
        <v>85</v>
      </c>
      <c r="B4" s="216" t="s">
        <v>87</v>
      </c>
      <c r="C4" s="222"/>
      <c r="D4" s="222"/>
      <c r="E4" s="217"/>
      <c r="F4" s="216" t="s">
        <v>88</v>
      </c>
      <c r="G4" s="222"/>
      <c r="H4" s="222"/>
      <c r="I4" s="217"/>
    </row>
    <row r="5" spans="1:9" ht="45.75" customHeight="1" thickBot="1">
      <c r="A5" s="42"/>
      <c r="B5" s="140" t="s">
        <v>11</v>
      </c>
      <c r="C5" s="89" t="s">
        <v>12</v>
      </c>
      <c r="D5" s="89" t="s">
        <v>51</v>
      </c>
      <c r="E5" s="89" t="s">
        <v>16</v>
      </c>
      <c r="F5" s="89" t="s">
        <v>11</v>
      </c>
      <c r="G5" s="89" t="s">
        <v>12</v>
      </c>
      <c r="H5" s="89" t="s">
        <v>51</v>
      </c>
      <c r="I5" s="89" t="s">
        <v>16</v>
      </c>
    </row>
    <row r="6" spans="1:9" ht="15" thickBot="1">
      <c r="A6" s="43" t="s">
        <v>17</v>
      </c>
      <c r="B6" s="37">
        <v>461370</v>
      </c>
      <c r="C6" s="37">
        <v>21267</v>
      </c>
      <c r="D6" s="37">
        <v>26240</v>
      </c>
      <c r="E6" s="37">
        <v>508877</v>
      </c>
      <c r="F6" s="37">
        <v>16959</v>
      </c>
      <c r="G6" s="37">
        <v>2287</v>
      </c>
      <c r="H6" s="37">
        <v>15111</v>
      </c>
      <c r="I6" s="37">
        <v>34357</v>
      </c>
    </row>
    <row r="7" spans="1:9" ht="15" thickBot="1">
      <c r="A7" s="44" t="s">
        <v>18</v>
      </c>
      <c r="B7" s="38">
        <v>239558</v>
      </c>
      <c r="C7" s="38">
        <v>15397</v>
      </c>
      <c r="D7" s="38">
        <v>79000</v>
      </c>
      <c r="E7" s="38">
        <v>333955</v>
      </c>
      <c r="F7" s="38">
        <v>12079</v>
      </c>
      <c r="G7" s="38">
        <v>4234</v>
      </c>
      <c r="H7" s="38">
        <v>20399</v>
      </c>
      <c r="I7" s="38">
        <v>36712</v>
      </c>
    </row>
    <row r="8" spans="1:9" ht="15" thickBot="1">
      <c r="A8" s="45" t="s">
        <v>19</v>
      </c>
      <c r="B8" s="39">
        <v>134074</v>
      </c>
      <c r="C8" s="39">
        <v>20007</v>
      </c>
      <c r="D8" s="39">
        <v>19472.04</v>
      </c>
      <c r="E8" s="39">
        <v>173553.04</v>
      </c>
      <c r="F8" s="39">
        <v>7027</v>
      </c>
      <c r="G8" s="39">
        <v>463</v>
      </c>
      <c r="H8" s="39">
        <v>0</v>
      </c>
      <c r="I8" s="39">
        <v>7490</v>
      </c>
    </row>
    <row r="9" spans="1:9" ht="15" thickBot="1">
      <c r="A9" s="44" t="s">
        <v>20</v>
      </c>
      <c r="B9" s="38">
        <v>517156</v>
      </c>
      <c r="C9" s="38">
        <v>16693</v>
      </c>
      <c r="D9" s="38">
        <v>42261</v>
      </c>
      <c r="E9" s="38">
        <v>576110</v>
      </c>
      <c r="F9" s="38">
        <v>29972</v>
      </c>
      <c r="G9" s="38">
        <v>1861</v>
      </c>
      <c r="H9" s="38">
        <v>0</v>
      </c>
      <c r="I9" s="38">
        <v>31833</v>
      </c>
    </row>
    <row r="10" spans="1:9" ht="15" thickBot="1">
      <c r="A10" s="45" t="s">
        <v>21</v>
      </c>
      <c r="B10" s="39">
        <v>185183</v>
      </c>
      <c r="C10" s="39">
        <v>16208</v>
      </c>
      <c r="D10" s="39">
        <v>8729</v>
      </c>
      <c r="E10" s="39">
        <v>210120</v>
      </c>
      <c r="F10" s="39">
        <v>19572</v>
      </c>
      <c r="G10" s="39">
        <v>5101</v>
      </c>
      <c r="H10" s="39">
        <v>18914</v>
      </c>
      <c r="I10" s="39">
        <v>43587</v>
      </c>
    </row>
    <row r="11" spans="1:9" ht="15" thickBot="1">
      <c r="A11" s="44" t="s">
        <v>22</v>
      </c>
      <c r="B11" s="38">
        <v>149549.24</v>
      </c>
      <c r="C11" s="38">
        <v>10586</v>
      </c>
      <c r="D11" s="38">
        <v>9500</v>
      </c>
      <c r="E11" s="38">
        <v>169635.24</v>
      </c>
      <c r="F11" s="38">
        <v>12256</v>
      </c>
      <c r="G11" s="38">
        <v>894</v>
      </c>
      <c r="H11" s="38">
        <v>4673</v>
      </c>
      <c r="I11" s="38">
        <v>17823</v>
      </c>
    </row>
    <row r="12" spans="1:9" ht="15" thickBot="1">
      <c r="A12" s="45" t="s">
        <v>23</v>
      </c>
      <c r="B12" s="39">
        <v>24350</v>
      </c>
      <c r="C12" s="39">
        <v>412</v>
      </c>
      <c r="D12" s="39">
        <v>0</v>
      </c>
      <c r="E12" s="39">
        <v>24762</v>
      </c>
      <c r="F12" s="39">
        <v>653.67999999999995</v>
      </c>
      <c r="G12" s="39">
        <v>0</v>
      </c>
      <c r="H12" s="39">
        <v>0</v>
      </c>
      <c r="I12" s="39">
        <v>653.67999999999995</v>
      </c>
    </row>
    <row r="13" spans="1:9" ht="15" thickBot="1">
      <c r="A13" s="44" t="s">
        <v>24</v>
      </c>
      <c r="B13" s="38">
        <v>567458</v>
      </c>
      <c r="C13" s="38">
        <v>20344</v>
      </c>
      <c r="D13" s="38">
        <v>82611</v>
      </c>
      <c r="E13" s="38">
        <v>670413</v>
      </c>
      <c r="F13" s="38">
        <v>35808</v>
      </c>
      <c r="G13" s="38">
        <v>2451</v>
      </c>
      <c r="H13" s="38">
        <v>58114</v>
      </c>
      <c r="I13" s="38">
        <v>96373</v>
      </c>
    </row>
    <row r="14" spans="1:9" ht="15" thickBot="1">
      <c r="A14" s="45" t="s">
        <v>25</v>
      </c>
      <c r="B14" s="39">
        <v>286339</v>
      </c>
      <c r="C14" s="39">
        <v>25319</v>
      </c>
      <c r="D14" s="39">
        <v>9404</v>
      </c>
      <c r="E14" s="39">
        <v>321062</v>
      </c>
      <c r="F14" s="39">
        <v>16241</v>
      </c>
      <c r="G14" s="39">
        <v>1617</v>
      </c>
      <c r="H14" s="39">
        <v>4864</v>
      </c>
      <c r="I14" s="39">
        <v>22722</v>
      </c>
    </row>
    <row r="15" spans="1:9" ht="15" thickBot="1">
      <c r="A15" s="44" t="s">
        <v>26</v>
      </c>
      <c r="B15" s="38">
        <v>412448</v>
      </c>
      <c r="C15" s="38">
        <v>33343</v>
      </c>
      <c r="D15" s="38">
        <v>8040</v>
      </c>
      <c r="E15" s="38">
        <v>453831</v>
      </c>
      <c r="F15" s="38">
        <v>55187</v>
      </c>
      <c r="G15" s="38">
        <v>2479</v>
      </c>
      <c r="H15" s="38">
        <v>0</v>
      </c>
      <c r="I15" s="38">
        <v>57666</v>
      </c>
    </row>
    <row r="16" spans="1:9" ht="15" thickBot="1">
      <c r="A16" s="45" t="s">
        <v>30</v>
      </c>
      <c r="B16" s="39">
        <v>988295</v>
      </c>
      <c r="C16" s="39">
        <v>71797</v>
      </c>
      <c r="D16" s="39">
        <v>19190</v>
      </c>
      <c r="E16" s="39">
        <v>1079282</v>
      </c>
      <c r="F16" s="39">
        <v>134406</v>
      </c>
      <c r="G16" s="39">
        <v>9166</v>
      </c>
      <c r="H16" s="39">
        <v>29468</v>
      </c>
      <c r="I16" s="39">
        <v>173040</v>
      </c>
    </row>
    <row r="17" spans="1:9" ht="15" thickBot="1">
      <c r="A17" s="44" t="s">
        <v>31</v>
      </c>
      <c r="B17" s="38">
        <v>96271</v>
      </c>
      <c r="C17" s="38">
        <v>3941</v>
      </c>
      <c r="D17" s="38">
        <v>14985</v>
      </c>
      <c r="E17" s="38">
        <v>115197</v>
      </c>
      <c r="F17" s="38">
        <v>3922</v>
      </c>
      <c r="G17" s="38">
        <v>57</v>
      </c>
      <c r="H17" s="38">
        <v>4456</v>
      </c>
      <c r="I17" s="38">
        <v>8435</v>
      </c>
    </row>
    <row r="18" spans="1:9" ht="15" thickBot="1">
      <c r="A18" s="45" t="s">
        <v>32</v>
      </c>
      <c r="B18" s="39">
        <v>367645</v>
      </c>
      <c r="C18" s="39">
        <v>11517</v>
      </c>
      <c r="D18" s="39">
        <v>24368</v>
      </c>
      <c r="E18" s="39">
        <v>403530</v>
      </c>
      <c r="F18" s="39">
        <v>50442</v>
      </c>
      <c r="G18" s="39">
        <v>938</v>
      </c>
      <c r="H18" s="39">
        <v>0</v>
      </c>
      <c r="I18" s="39">
        <v>51380</v>
      </c>
    </row>
    <row r="19" spans="1:9" ht="15" thickBot="1">
      <c r="A19" s="44" t="s">
        <v>34</v>
      </c>
      <c r="B19" s="38">
        <v>483025</v>
      </c>
      <c r="C19" s="38">
        <v>22739</v>
      </c>
      <c r="D19" s="38">
        <v>15172</v>
      </c>
      <c r="E19" s="38">
        <v>520936</v>
      </c>
      <c r="F19" s="38">
        <v>16320</v>
      </c>
      <c r="G19" s="38">
        <v>2504</v>
      </c>
      <c r="H19" s="38">
        <v>0</v>
      </c>
      <c r="I19" s="38">
        <v>18824</v>
      </c>
    </row>
    <row r="20" spans="1:9" ht="15" thickBot="1">
      <c r="A20" s="45" t="s">
        <v>35</v>
      </c>
      <c r="B20" s="39">
        <v>321083</v>
      </c>
      <c r="C20" s="39">
        <v>52757</v>
      </c>
      <c r="D20" s="39">
        <v>7954</v>
      </c>
      <c r="E20" s="39">
        <v>381794</v>
      </c>
      <c r="F20" s="39">
        <v>28241</v>
      </c>
      <c r="G20" s="39">
        <v>3590</v>
      </c>
      <c r="H20" s="39">
        <v>0</v>
      </c>
      <c r="I20" s="39">
        <v>31831</v>
      </c>
    </row>
    <row r="21" spans="1:9" ht="15" thickBot="1">
      <c r="A21" s="44" t="s">
        <v>36</v>
      </c>
      <c r="B21" s="38">
        <v>444194</v>
      </c>
      <c r="C21" s="38">
        <v>53581</v>
      </c>
      <c r="D21" s="38">
        <v>34198</v>
      </c>
      <c r="E21" s="38">
        <v>531973</v>
      </c>
      <c r="F21" s="38">
        <v>171655</v>
      </c>
      <c r="G21" s="38">
        <v>38651</v>
      </c>
      <c r="H21" s="38">
        <v>0</v>
      </c>
      <c r="I21" s="38">
        <v>210306</v>
      </c>
    </row>
    <row r="22" spans="1:9" ht="15" thickBot="1">
      <c r="A22" s="45" t="s">
        <v>37</v>
      </c>
      <c r="B22" s="39">
        <v>280670</v>
      </c>
      <c r="C22" s="39">
        <v>13047</v>
      </c>
      <c r="D22" s="39">
        <v>26913</v>
      </c>
      <c r="E22" s="39">
        <v>320630</v>
      </c>
      <c r="F22" s="39">
        <v>13211</v>
      </c>
      <c r="G22" s="39">
        <v>223</v>
      </c>
      <c r="H22" s="39">
        <v>0</v>
      </c>
      <c r="I22" s="39">
        <v>13434</v>
      </c>
    </row>
    <row r="23" spans="1:9" ht="15" thickBot="1">
      <c r="A23" s="44" t="s">
        <v>38</v>
      </c>
      <c r="B23" s="38">
        <v>440164</v>
      </c>
      <c r="C23" s="38">
        <v>48115</v>
      </c>
      <c r="D23" s="38">
        <v>11260</v>
      </c>
      <c r="E23" s="38">
        <v>499539</v>
      </c>
      <c r="F23" s="38">
        <v>47678</v>
      </c>
      <c r="G23" s="38">
        <v>6440</v>
      </c>
      <c r="H23" s="38">
        <v>0</v>
      </c>
      <c r="I23" s="38">
        <v>54118</v>
      </c>
    </row>
    <row r="24" spans="1:9" ht="15" thickBot="1">
      <c r="A24" s="45" t="s">
        <v>39</v>
      </c>
      <c r="B24" s="39">
        <v>265736</v>
      </c>
      <c r="C24" s="39">
        <v>6232</v>
      </c>
      <c r="D24" s="39">
        <v>61641</v>
      </c>
      <c r="E24" s="39">
        <v>333609</v>
      </c>
      <c r="F24" s="39">
        <v>59147</v>
      </c>
      <c r="G24" s="39">
        <v>5984</v>
      </c>
      <c r="H24" s="39">
        <v>58587</v>
      </c>
      <c r="I24" s="39">
        <v>123718</v>
      </c>
    </row>
    <row r="25" spans="1:9" ht="15" thickBot="1">
      <c r="A25" s="44" t="s">
        <v>40</v>
      </c>
      <c r="B25" s="38">
        <v>287171</v>
      </c>
      <c r="C25" s="38">
        <v>11172</v>
      </c>
      <c r="D25" s="38">
        <v>15421</v>
      </c>
      <c r="E25" s="38">
        <v>313764</v>
      </c>
      <c r="F25" s="38">
        <v>32834</v>
      </c>
      <c r="G25" s="38">
        <v>1636</v>
      </c>
      <c r="H25" s="38">
        <v>12308</v>
      </c>
      <c r="I25" s="38">
        <v>46778</v>
      </c>
    </row>
    <row r="26" spans="1:9" ht="15" thickBot="1">
      <c r="A26" s="45" t="s">
        <v>41</v>
      </c>
      <c r="B26" s="39">
        <v>268122</v>
      </c>
      <c r="C26" s="39">
        <v>13321</v>
      </c>
      <c r="D26" s="39">
        <v>11330</v>
      </c>
      <c r="E26" s="39">
        <v>292773</v>
      </c>
      <c r="F26" s="39">
        <v>31949</v>
      </c>
      <c r="G26" s="39">
        <v>1133</v>
      </c>
      <c r="H26" s="39">
        <v>0</v>
      </c>
      <c r="I26" s="39">
        <v>33082</v>
      </c>
    </row>
    <row r="27" spans="1:9" ht="15" thickBot="1">
      <c r="A27" s="44" t="s">
        <v>42</v>
      </c>
      <c r="B27" s="38">
        <v>456835</v>
      </c>
      <c r="C27" s="38">
        <v>23812</v>
      </c>
      <c r="D27" s="38">
        <v>53292</v>
      </c>
      <c r="E27" s="38">
        <v>533939</v>
      </c>
      <c r="F27" s="38">
        <v>115572</v>
      </c>
      <c r="G27" s="38">
        <v>9262</v>
      </c>
      <c r="H27" s="38">
        <v>78848</v>
      </c>
      <c r="I27" s="38">
        <v>203682</v>
      </c>
    </row>
    <row r="28" spans="1:9" ht="15" thickBot="1">
      <c r="A28" s="45" t="s">
        <v>43</v>
      </c>
      <c r="B28" s="39">
        <v>458675</v>
      </c>
      <c r="C28" s="39">
        <v>18852</v>
      </c>
      <c r="D28" s="39">
        <v>61628</v>
      </c>
      <c r="E28" s="39">
        <v>539155</v>
      </c>
      <c r="F28" s="39">
        <v>37494</v>
      </c>
      <c r="G28" s="39">
        <v>1534</v>
      </c>
      <c r="H28" s="39">
        <v>12236</v>
      </c>
      <c r="I28" s="39">
        <v>51264</v>
      </c>
    </row>
    <row r="29" spans="1:9" ht="15" thickBot="1">
      <c r="A29" s="44" t="s">
        <v>44</v>
      </c>
      <c r="B29" s="38">
        <v>311599</v>
      </c>
      <c r="C29" s="38">
        <v>16373</v>
      </c>
      <c r="D29" s="38">
        <v>3916</v>
      </c>
      <c r="E29" s="38">
        <v>331888</v>
      </c>
      <c r="F29" s="38">
        <v>18121</v>
      </c>
      <c r="G29" s="38">
        <v>4178</v>
      </c>
      <c r="H29" s="38">
        <v>19227</v>
      </c>
      <c r="I29" s="38">
        <v>41526</v>
      </c>
    </row>
    <row r="30" spans="1:9" ht="15" thickBot="1">
      <c r="A30" s="45" t="s">
        <v>45</v>
      </c>
      <c r="B30" s="39">
        <v>594503</v>
      </c>
      <c r="C30" s="39">
        <v>3367</v>
      </c>
      <c r="D30" s="39">
        <v>170799</v>
      </c>
      <c r="E30" s="39">
        <v>768669</v>
      </c>
      <c r="F30" s="39">
        <v>32164</v>
      </c>
      <c r="G30" s="39">
        <v>282</v>
      </c>
      <c r="H30" s="39">
        <v>15961</v>
      </c>
      <c r="I30" s="39">
        <v>48407</v>
      </c>
    </row>
    <row r="31" spans="1:9" ht="15" thickBot="1">
      <c r="A31" s="46" t="s">
        <v>46</v>
      </c>
      <c r="B31" s="38">
        <v>969124</v>
      </c>
      <c r="C31" s="38">
        <v>11375</v>
      </c>
      <c r="D31" s="38">
        <v>139357</v>
      </c>
      <c r="E31" s="38">
        <v>1119856</v>
      </c>
      <c r="F31" s="38">
        <v>70243</v>
      </c>
      <c r="G31" s="38">
        <v>2771</v>
      </c>
      <c r="H31" s="38">
        <v>62828</v>
      </c>
      <c r="I31" s="38">
        <v>135842</v>
      </c>
    </row>
    <row r="32" spans="1:9" ht="15" thickBot="1">
      <c r="A32" s="47" t="s">
        <v>86</v>
      </c>
      <c r="B32" s="40">
        <v>10010597.24</v>
      </c>
      <c r="C32" s="40">
        <v>561574</v>
      </c>
      <c r="D32" s="40">
        <v>956681.04</v>
      </c>
      <c r="E32" s="40">
        <v>11528852.280000001</v>
      </c>
      <c r="F32" s="40">
        <v>1069153.68</v>
      </c>
      <c r="G32" s="40">
        <v>109736</v>
      </c>
      <c r="H32" s="40">
        <v>415994</v>
      </c>
      <c r="I32" s="40">
        <v>1594883.68</v>
      </c>
    </row>
    <row r="33" spans="1:9" ht="15" thickBot="1">
      <c r="A33" s="45" t="s">
        <v>27</v>
      </c>
      <c r="B33" s="39">
        <v>71261</v>
      </c>
      <c r="C33" s="39">
        <v>842</v>
      </c>
      <c r="D33" s="39">
        <v>0</v>
      </c>
      <c r="E33" s="39">
        <v>72103</v>
      </c>
      <c r="F33" s="39">
        <v>6010</v>
      </c>
      <c r="G33" s="39">
        <v>0</v>
      </c>
      <c r="H33" s="39">
        <v>0</v>
      </c>
      <c r="I33" s="39">
        <v>6010</v>
      </c>
    </row>
    <row r="34" spans="1:9" ht="15" thickBot="1">
      <c r="A34" s="44" t="s">
        <v>28</v>
      </c>
      <c r="B34" s="38">
        <v>47494.32</v>
      </c>
      <c r="C34" s="38">
        <v>784.3</v>
      </c>
      <c r="D34" s="38">
        <v>1732</v>
      </c>
      <c r="E34" s="38">
        <v>50010.62</v>
      </c>
      <c r="F34" s="38">
        <v>1959.01</v>
      </c>
      <c r="G34" s="38">
        <v>0</v>
      </c>
      <c r="H34" s="38">
        <v>0</v>
      </c>
      <c r="I34" s="38">
        <v>1959.01</v>
      </c>
    </row>
    <row r="35" spans="1:9" ht="15" thickBot="1">
      <c r="A35" s="45" t="s">
        <v>33</v>
      </c>
      <c r="B35" s="39">
        <v>72757</v>
      </c>
      <c r="C35" s="39">
        <v>1565</v>
      </c>
      <c r="D35" s="39">
        <v>0</v>
      </c>
      <c r="E35" s="39">
        <v>74322</v>
      </c>
      <c r="F35" s="39">
        <v>11756</v>
      </c>
      <c r="G35" s="39">
        <v>227</v>
      </c>
      <c r="H35" s="39">
        <v>0</v>
      </c>
      <c r="I35" s="39">
        <v>11983</v>
      </c>
    </row>
    <row r="36" spans="1:9" ht="15" thickBot="1">
      <c r="A36" s="44" t="s">
        <v>47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</row>
    <row r="37" spans="1:9" ht="15" thickBot="1">
      <c r="A37" s="48" t="s">
        <v>29</v>
      </c>
      <c r="B37" s="39">
        <v>163743</v>
      </c>
      <c r="C37" s="39">
        <v>44</v>
      </c>
      <c r="D37" s="39">
        <v>20359</v>
      </c>
      <c r="E37" s="39">
        <v>184146</v>
      </c>
      <c r="F37" s="39">
        <v>1961</v>
      </c>
      <c r="G37" s="39">
        <v>0</v>
      </c>
      <c r="H37" s="39">
        <v>0</v>
      </c>
      <c r="I37" s="39">
        <v>1961</v>
      </c>
    </row>
    <row r="38" spans="1:9" ht="15" thickBot="1">
      <c r="A38" s="49" t="s">
        <v>90</v>
      </c>
      <c r="B38" s="40">
        <v>355255.32</v>
      </c>
      <c r="C38" s="40">
        <v>3235.3</v>
      </c>
      <c r="D38" s="40">
        <v>22091</v>
      </c>
      <c r="E38" s="40">
        <v>380581.62</v>
      </c>
      <c r="F38" s="40">
        <v>21686.010000000002</v>
      </c>
      <c r="G38" s="40">
        <v>227</v>
      </c>
      <c r="H38" s="40">
        <v>0</v>
      </c>
      <c r="I38" s="40">
        <v>21913.010000000002</v>
      </c>
    </row>
    <row r="39" spans="1:9" ht="15" thickBot="1">
      <c r="A39" s="50" t="s">
        <v>89</v>
      </c>
      <c r="B39" s="51">
        <v>10365852.560000001</v>
      </c>
      <c r="C39" s="51">
        <v>564809.30000000005</v>
      </c>
      <c r="D39" s="51">
        <v>978772.04</v>
      </c>
      <c r="E39" s="51">
        <v>11909433.9</v>
      </c>
      <c r="F39" s="51">
        <v>1090839.69</v>
      </c>
      <c r="G39" s="51">
        <v>109963</v>
      </c>
      <c r="H39" s="51">
        <v>415994</v>
      </c>
      <c r="I39" s="51">
        <v>1616796.69</v>
      </c>
    </row>
    <row r="41" spans="1:9">
      <c r="A41" s="11" t="s">
        <v>177</v>
      </c>
      <c r="E41" s="17"/>
      <c r="F41" s="4"/>
    </row>
    <row r="42" spans="1:9" hidden="1">
      <c r="C42" s="17">
        <f>SUM(C6:C31)</f>
        <v>561574</v>
      </c>
    </row>
    <row r="43" spans="1:9" hidden="1">
      <c r="C43" s="17">
        <f>SUM(C33:C37)</f>
        <v>3235.3</v>
      </c>
    </row>
  </sheetData>
  <mergeCells count="3">
    <mergeCell ref="A2:I2"/>
    <mergeCell ref="B4:E4"/>
    <mergeCell ref="F4:I4"/>
  </mergeCells>
  <pageMargins left="0.19685039370078741" right="0.19685039370078741" top="0.74803149606299213" bottom="0.74803149606299213" header="0.31496062992125984" footer="0.31496062992125984"/>
  <pageSetup paperSize="9" scale="7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3:E42"/>
  <sheetViews>
    <sheetView showGridLines="0" topLeftCell="A9" workbookViewId="0">
      <selection activeCell="A5" sqref="A5:E40"/>
    </sheetView>
  </sheetViews>
  <sheetFormatPr baseColWidth="10" defaultRowHeight="14.4"/>
  <cols>
    <col min="1" max="1" width="35.81640625" customWidth="1"/>
    <col min="2" max="5" width="19.6328125" customWidth="1"/>
  </cols>
  <sheetData>
    <row r="3" spans="1:5" ht="15.6">
      <c r="A3" s="215" t="s">
        <v>213</v>
      </c>
      <c r="B3" s="215"/>
      <c r="C3" s="215"/>
      <c r="D3" s="215"/>
      <c r="E3" s="215"/>
    </row>
    <row r="4" spans="1:5" ht="15" thickBot="1"/>
    <row r="5" spans="1:5" ht="15.75" customHeight="1" thickBot="1">
      <c r="A5" s="218" t="s">
        <v>85</v>
      </c>
      <c r="B5" s="216" t="s">
        <v>91</v>
      </c>
      <c r="C5" s="222"/>
      <c r="D5" s="222"/>
      <c r="E5" s="217"/>
    </row>
    <row r="6" spans="1:5" ht="29.4" thickBot="1">
      <c r="A6" s="219"/>
      <c r="B6" s="174" t="s">
        <v>11</v>
      </c>
      <c r="C6" s="89" t="s">
        <v>12</v>
      </c>
      <c r="D6" s="89" t="s">
        <v>51</v>
      </c>
      <c r="E6" s="89" t="s">
        <v>16</v>
      </c>
    </row>
    <row r="7" spans="1:5" ht="15" thickBot="1">
      <c r="A7" s="43" t="s">
        <v>17</v>
      </c>
      <c r="B7" s="37">
        <v>478329</v>
      </c>
      <c r="C7" s="37">
        <v>23554</v>
      </c>
      <c r="D7" s="37">
        <v>41351</v>
      </c>
      <c r="E7" s="37">
        <v>543234</v>
      </c>
    </row>
    <row r="8" spans="1:5" ht="15" thickBot="1">
      <c r="A8" s="44" t="s">
        <v>18</v>
      </c>
      <c r="B8" s="38">
        <v>251637</v>
      </c>
      <c r="C8" s="38">
        <v>19631</v>
      </c>
      <c r="D8" s="38">
        <v>99399</v>
      </c>
      <c r="E8" s="38">
        <v>370667</v>
      </c>
    </row>
    <row r="9" spans="1:5" ht="15" thickBot="1">
      <c r="A9" s="45" t="s">
        <v>19</v>
      </c>
      <c r="B9" s="39">
        <v>141101</v>
      </c>
      <c r="C9" s="39">
        <v>20470</v>
      </c>
      <c r="D9" s="39">
        <v>19472.04</v>
      </c>
      <c r="E9" s="39">
        <v>181043.04</v>
      </c>
    </row>
    <row r="10" spans="1:5" ht="15" thickBot="1">
      <c r="A10" s="44" t="s">
        <v>20</v>
      </c>
      <c r="B10" s="38">
        <v>547128</v>
      </c>
      <c r="C10" s="38">
        <v>18554</v>
      </c>
      <c r="D10" s="38">
        <v>42261</v>
      </c>
      <c r="E10" s="38">
        <v>607943</v>
      </c>
    </row>
    <row r="11" spans="1:5" ht="15" thickBot="1">
      <c r="A11" s="45" t="s">
        <v>21</v>
      </c>
      <c r="B11" s="39">
        <v>204755</v>
      </c>
      <c r="C11" s="39">
        <v>21309</v>
      </c>
      <c r="D11" s="39">
        <v>27643</v>
      </c>
      <c r="E11" s="39">
        <v>253707</v>
      </c>
    </row>
    <row r="12" spans="1:5" ht="15" thickBot="1">
      <c r="A12" s="44" t="s">
        <v>22</v>
      </c>
      <c r="B12" s="38">
        <v>161805.24</v>
      </c>
      <c r="C12" s="38">
        <v>11480</v>
      </c>
      <c r="D12" s="38">
        <v>14173</v>
      </c>
      <c r="E12" s="38">
        <v>187458.24</v>
      </c>
    </row>
    <row r="13" spans="1:5" ht="15" thickBot="1">
      <c r="A13" s="45" t="s">
        <v>23</v>
      </c>
      <c r="B13" s="39">
        <v>25003.68</v>
      </c>
      <c r="C13" s="39">
        <v>412</v>
      </c>
      <c r="D13" s="39">
        <v>0</v>
      </c>
      <c r="E13" s="39">
        <v>25415.68</v>
      </c>
    </row>
    <row r="14" spans="1:5" ht="15" thickBot="1">
      <c r="A14" s="44" t="s">
        <v>24</v>
      </c>
      <c r="B14" s="38">
        <v>603266</v>
      </c>
      <c r="C14" s="38">
        <v>22795</v>
      </c>
      <c r="D14" s="38">
        <v>140725</v>
      </c>
      <c r="E14" s="38">
        <v>766786</v>
      </c>
    </row>
    <row r="15" spans="1:5" ht="15" thickBot="1">
      <c r="A15" s="45" t="s">
        <v>25</v>
      </c>
      <c r="B15" s="39">
        <v>302580</v>
      </c>
      <c r="C15" s="39">
        <v>26936</v>
      </c>
      <c r="D15" s="39">
        <v>14268</v>
      </c>
      <c r="E15" s="39">
        <v>343784</v>
      </c>
    </row>
    <row r="16" spans="1:5" ht="15" thickBot="1">
      <c r="A16" s="44" t="s">
        <v>26</v>
      </c>
      <c r="B16" s="38">
        <v>467635</v>
      </c>
      <c r="C16" s="38">
        <v>35822</v>
      </c>
      <c r="D16" s="38">
        <v>8040</v>
      </c>
      <c r="E16" s="38">
        <v>511497</v>
      </c>
    </row>
    <row r="17" spans="1:5" ht="15" thickBot="1">
      <c r="A17" s="45" t="s">
        <v>30</v>
      </c>
      <c r="B17" s="39">
        <v>1122701</v>
      </c>
      <c r="C17" s="39">
        <v>80963</v>
      </c>
      <c r="D17" s="39">
        <v>48658</v>
      </c>
      <c r="E17" s="39">
        <v>1252322</v>
      </c>
    </row>
    <row r="18" spans="1:5" ht="15" thickBot="1">
      <c r="A18" s="44" t="s">
        <v>31</v>
      </c>
      <c r="B18" s="38">
        <v>100193</v>
      </c>
      <c r="C18" s="38">
        <v>3998</v>
      </c>
      <c r="D18" s="38">
        <v>19441</v>
      </c>
      <c r="E18" s="38">
        <v>123632</v>
      </c>
    </row>
    <row r="19" spans="1:5" ht="15" thickBot="1">
      <c r="A19" s="45" t="s">
        <v>32</v>
      </c>
      <c r="B19" s="39">
        <v>418087</v>
      </c>
      <c r="C19" s="39">
        <v>12455</v>
      </c>
      <c r="D19" s="39">
        <v>24368</v>
      </c>
      <c r="E19" s="39">
        <v>454910</v>
      </c>
    </row>
    <row r="20" spans="1:5" ht="15" thickBot="1">
      <c r="A20" s="44" t="s">
        <v>34</v>
      </c>
      <c r="B20" s="38">
        <v>499345</v>
      </c>
      <c r="C20" s="38">
        <v>25243</v>
      </c>
      <c r="D20" s="38">
        <v>15172</v>
      </c>
      <c r="E20" s="38">
        <v>539760</v>
      </c>
    </row>
    <row r="21" spans="1:5" ht="15" thickBot="1">
      <c r="A21" s="45" t="s">
        <v>35</v>
      </c>
      <c r="B21" s="39">
        <v>349324</v>
      </c>
      <c r="C21" s="39">
        <v>56347</v>
      </c>
      <c r="D21" s="39">
        <v>7954</v>
      </c>
      <c r="E21" s="39">
        <v>413625</v>
      </c>
    </row>
    <row r="22" spans="1:5" ht="15" thickBot="1">
      <c r="A22" s="44" t="s">
        <v>36</v>
      </c>
      <c r="B22" s="38">
        <v>615849</v>
      </c>
      <c r="C22" s="38">
        <v>92232</v>
      </c>
      <c r="D22" s="38">
        <v>34198</v>
      </c>
      <c r="E22" s="38">
        <v>742279</v>
      </c>
    </row>
    <row r="23" spans="1:5" ht="15" thickBot="1">
      <c r="A23" s="45" t="s">
        <v>37</v>
      </c>
      <c r="B23" s="39">
        <v>293881</v>
      </c>
      <c r="C23" s="39">
        <v>13270</v>
      </c>
      <c r="D23" s="39">
        <v>26913</v>
      </c>
      <c r="E23" s="39">
        <v>334064</v>
      </c>
    </row>
    <row r="24" spans="1:5" ht="15" thickBot="1">
      <c r="A24" s="44" t="s">
        <v>38</v>
      </c>
      <c r="B24" s="38">
        <v>487842</v>
      </c>
      <c r="C24" s="38">
        <v>54555</v>
      </c>
      <c r="D24" s="38">
        <v>11260</v>
      </c>
      <c r="E24" s="38">
        <v>553657</v>
      </c>
    </row>
    <row r="25" spans="1:5" ht="15" thickBot="1">
      <c r="A25" s="45" t="s">
        <v>39</v>
      </c>
      <c r="B25" s="39">
        <v>324883</v>
      </c>
      <c r="C25" s="39">
        <v>12216</v>
      </c>
      <c r="D25" s="39">
        <v>120228</v>
      </c>
      <c r="E25" s="39">
        <v>457327</v>
      </c>
    </row>
    <row r="26" spans="1:5" ht="15" thickBot="1">
      <c r="A26" s="44" t="s">
        <v>40</v>
      </c>
      <c r="B26" s="38">
        <v>320005</v>
      </c>
      <c r="C26" s="38">
        <v>12808</v>
      </c>
      <c r="D26" s="38">
        <v>27729</v>
      </c>
      <c r="E26" s="38">
        <v>360542</v>
      </c>
    </row>
    <row r="27" spans="1:5" ht="15" thickBot="1">
      <c r="A27" s="45" t="s">
        <v>41</v>
      </c>
      <c r="B27" s="39">
        <v>300071</v>
      </c>
      <c r="C27" s="39">
        <v>14454</v>
      </c>
      <c r="D27" s="39">
        <v>11330</v>
      </c>
      <c r="E27" s="39">
        <v>325855</v>
      </c>
    </row>
    <row r="28" spans="1:5" ht="15" thickBot="1">
      <c r="A28" s="44" t="s">
        <v>42</v>
      </c>
      <c r="B28" s="38">
        <v>572407</v>
      </c>
      <c r="C28" s="38">
        <v>33074</v>
      </c>
      <c r="D28" s="38">
        <v>132140</v>
      </c>
      <c r="E28" s="38">
        <v>737621</v>
      </c>
    </row>
    <row r="29" spans="1:5" ht="15" thickBot="1">
      <c r="A29" s="45" t="s">
        <v>43</v>
      </c>
      <c r="B29" s="39">
        <v>496169</v>
      </c>
      <c r="C29" s="39">
        <v>20386</v>
      </c>
      <c r="D29" s="39">
        <v>73864</v>
      </c>
      <c r="E29" s="39">
        <v>590419</v>
      </c>
    </row>
    <row r="30" spans="1:5" ht="15" thickBot="1">
      <c r="A30" s="44" t="s">
        <v>44</v>
      </c>
      <c r="B30" s="38">
        <v>329720</v>
      </c>
      <c r="C30" s="38">
        <v>20551</v>
      </c>
      <c r="D30" s="38">
        <v>23143</v>
      </c>
      <c r="E30" s="38">
        <v>373414</v>
      </c>
    </row>
    <row r="31" spans="1:5" ht="15" thickBot="1">
      <c r="A31" s="45" t="s">
        <v>45</v>
      </c>
      <c r="B31" s="39">
        <v>626667</v>
      </c>
      <c r="C31" s="39">
        <v>3649</v>
      </c>
      <c r="D31" s="39">
        <v>186760</v>
      </c>
      <c r="E31" s="39">
        <v>817076</v>
      </c>
    </row>
    <row r="32" spans="1:5" ht="15" thickBot="1">
      <c r="A32" s="46" t="s">
        <v>46</v>
      </c>
      <c r="B32" s="38">
        <v>1039367</v>
      </c>
      <c r="C32" s="38">
        <v>14146</v>
      </c>
      <c r="D32" s="38">
        <v>202185</v>
      </c>
      <c r="E32" s="38">
        <v>1255698</v>
      </c>
    </row>
    <row r="33" spans="1:5" ht="15" thickBot="1">
      <c r="A33" s="47" t="s">
        <v>86</v>
      </c>
      <c r="B33" s="40">
        <v>11079750.92</v>
      </c>
      <c r="C33" s="40">
        <v>671310</v>
      </c>
      <c r="D33" s="40">
        <v>1372675.04</v>
      </c>
      <c r="E33" s="40">
        <v>13123735.960000001</v>
      </c>
    </row>
    <row r="34" spans="1:5" ht="15" thickBot="1">
      <c r="A34" s="45" t="s">
        <v>27</v>
      </c>
      <c r="B34" s="39">
        <v>77271</v>
      </c>
      <c r="C34" s="39">
        <v>842</v>
      </c>
      <c r="D34" s="39">
        <v>0</v>
      </c>
      <c r="E34" s="39">
        <v>78113</v>
      </c>
    </row>
    <row r="35" spans="1:5" ht="15" thickBot="1">
      <c r="A35" s="44" t="s">
        <v>28</v>
      </c>
      <c r="B35" s="38">
        <v>49453.33</v>
      </c>
      <c r="C35" s="38">
        <v>784.3</v>
      </c>
      <c r="D35" s="38">
        <v>1732</v>
      </c>
      <c r="E35" s="38">
        <v>51969.630000000005</v>
      </c>
    </row>
    <row r="36" spans="1:5" ht="15" thickBot="1">
      <c r="A36" s="45" t="s">
        <v>33</v>
      </c>
      <c r="B36" s="39">
        <v>84513</v>
      </c>
      <c r="C36" s="39">
        <v>1792</v>
      </c>
      <c r="D36" s="39">
        <v>0</v>
      </c>
      <c r="E36" s="39">
        <v>86305</v>
      </c>
    </row>
    <row r="37" spans="1:5" ht="15" thickBot="1">
      <c r="A37" s="44" t="s">
        <v>47</v>
      </c>
      <c r="B37" s="38">
        <v>0</v>
      </c>
      <c r="C37" s="38">
        <v>0</v>
      </c>
      <c r="D37" s="38">
        <v>0</v>
      </c>
      <c r="E37" s="38">
        <v>0</v>
      </c>
    </row>
    <row r="38" spans="1:5" ht="15" thickBot="1">
      <c r="A38" s="48" t="s">
        <v>29</v>
      </c>
      <c r="B38" s="39">
        <v>165704</v>
      </c>
      <c r="C38" s="39">
        <v>44</v>
      </c>
      <c r="D38" s="39">
        <v>20359</v>
      </c>
      <c r="E38" s="39">
        <v>186107</v>
      </c>
    </row>
    <row r="39" spans="1:5" ht="15" thickBot="1">
      <c r="A39" s="49" t="s">
        <v>90</v>
      </c>
      <c r="B39" s="40">
        <v>376941.33</v>
      </c>
      <c r="C39" s="40">
        <v>3462.3</v>
      </c>
      <c r="D39" s="40">
        <v>22091</v>
      </c>
      <c r="E39" s="40">
        <v>402494.63</v>
      </c>
    </row>
    <row r="40" spans="1:5" ht="15" thickBot="1">
      <c r="A40" s="50" t="s">
        <v>89</v>
      </c>
      <c r="B40" s="51">
        <v>11456692.25</v>
      </c>
      <c r="C40" s="51">
        <v>674772.3</v>
      </c>
      <c r="D40" s="51">
        <v>1394766.04</v>
      </c>
      <c r="E40" s="51">
        <v>13526230.59</v>
      </c>
    </row>
    <row r="42" spans="1:5">
      <c r="A42" s="11" t="s">
        <v>177</v>
      </c>
    </row>
  </sheetData>
  <mergeCells count="3">
    <mergeCell ref="A3:E3"/>
    <mergeCell ref="B5:E5"/>
    <mergeCell ref="A5:A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2:E41"/>
  <sheetViews>
    <sheetView showGridLines="0" topLeftCell="A12" workbookViewId="0">
      <selection activeCell="A4" sqref="A4:D39"/>
    </sheetView>
  </sheetViews>
  <sheetFormatPr baseColWidth="10" defaultRowHeight="14.4"/>
  <cols>
    <col min="1" max="1" width="40.90625" customWidth="1"/>
    <col min="2" max="4" width="30.08984375" customWidth="1"/>
  </cols>
  <sheetData>
    <row r="2" spans="1:5" ht="15.6">
      <c r="A2" s="215" t="s">
        <v>214</v>
      </c>
      <c r="B2" s="215"/>
      <c r="C2" s="215"/>
      <c r="D2" s="215"/>
      <c r="E2" s="71"/>
    </row>
    <row r="3" spans="1:5" ht="15" thickBot="1"/>
    <row r="4" spans="1:5" ht="15" thickBot="1">
      <c r="A4" s="238" t="s">
        <v>85</v>
      </c>
      <c r="B4" s="237" t="s">
        <v>140</v>
      </c>
      <c r="C4" s="237"/>
      <c r="D4" s="209"/>
    </row>
    <row r="5" spans="1:5" ht="29.4" thickBot="1">
      <c r="A5" s="239"/>
      <c r="B5" s="89" t="s">
        <v>92</v>
      </c>
      <c r="C5" s="89" t="s">
        <v>99</v>
      </c>
      <c r="D5" s="117" t="s">
        <v>2</v>
      </c>
    </row>
    <row r="6" spans="1:5" ht="15" thickBot="1">
      <c r="A6" s="54" t="s">
        <v>17</v>
      </c>
      <c r="B6" s="55">
        <v>246966.37</v>
      </c>
      <c r="C6" s="55">
        <v>10555</v>
      </c>
      <c r="D6" s="52">
        <v>257521.37</v>
      </c>
    </row>
    <row r="7" spans="1:5" ht="15" thickBot="1">
      <c r="A7" s="56" t="s">
        <v>18</v>
      </c>
      <c r="B7" s="57">
        <v>185944.9</v>
      </c>
      <c r="C7" s="57">
        <v>3610</v>
      </c>
      <c r="D7" s="58">
        <v>189554.9</v>
      </c>
    </row>
    <row r="8" spans="1:5" ht="15" thickBot="1">
      <c r="A8" s="56" t="s">
        <v>19</v>
      </c>
      <c r="B8" s="57">
        <v>101696.9</v>
      </c>
      <c r="C8" s="57">
        <v>8041</v>
      </c>
      <c r="D8" s="58">
        <v>109737.9</v>
      </c>
    </row>
    <row r="9" spans="1:5" ht="15" thickBot="1">
      <c r="A9" s="56" t="s">
        <v>20</v>
      </c>
      <c r="B9" s="57">
        <v>119063.33</v>
      </c>
      <c r="C9" s="57">
        <v>2419</v>
      </c>
      <c r="D9" s="58">
        <v>121482.33</v>
      </c>
    </row>
    <row r="10" spans="1:5" ht="15" thickBot="1">
      <c r="A10" s="56" t="s">
        <v>21</v>
      </c>
      <c r="B10" s="57">
        <v>79332.89</v>
      </c>
      <c r="C10" s="57">
        <v>9094</v>
      </c>
      <c r="D10" s="58">
        <v>88426.89</v>
      </c>
    </row>
    <row r="11" spans="1:5" ht="15" thickBot="1">
      <c r="A11" s="56" t="s">
        <v>22</v>
      </c>
      <c r="B11" s="57">
        <v>37443.040000000001</v>
      </c>
      <c r="C11" s="57">
        <v>3769</v>
      </c>
      <c r="D11" s="58">
        <v>41212.04</v>
      </c>
    </row>
    <row r="12" spans="1:5" ht="15" thickBot="1">
      <c r="A12" s="56" t="s">
        <v>23</v>
      </c>
      <c r="B12" s="57">
        <v>59326.67</v>
      </c>
      <c r="C12" s="57">
        <v>0</v>
      </c>
      <c r="D12" s="58">
        <v>59326.67</v>
      </c>
    </row>
    <row r="13" spans="1:5" ht="15" thickBot="1">
      <c r="A13" s="56" t="s">
        <v>24</v>
      </c>
      <c r="B13" s="57">
        <v>1077850.04</v>
      </c>
      <c r="C13" s="57">
        <v>5088</v>
      </c>
      <c r="D13" s="58">
        <v>1082938.04</v>
      </c>
    </row>
    <row r="14" spans="1:5" ht="15" thickBot="1">
      <c r="A14" s="56" t="s">
        <v>25</v>
      </c>
      <c r="B14" s="57">
        <v>489892.75</v>
      </c>
      <c r="C14" s="57">
        <v>34030.9</v>
      </c>
      <c r="D14" s="58">
        <v>523923.65</v>
      </c>
    </row>
    <row r="15" spans="1:5" ht="15" thickBot="1">
      <c r="A15" s="56" t="s">
        <v>26</v>
      </c>
      <c r="B15" s="57">
        <v>236683.19999999998</v>
      </c>
      <c r="C15" s="57">
        <v>16486</v>
      </c>
      <c r="D15" s="58">
        <v>253169.19999999998</v>
      </c>
    </row>
    <row r="16" spans="1:5" ht="15" thickBot="1">
      <c r="A16" s="56" t="s">
        <v>30</v>
      </c>
      <c r="B16" s="57">
        <v>861038</v>
      </c>
      <c r="C16" s="57">
        <v>150731</v>
      </c>
      <c r="D16" s="58">
        <v>1011769</v>
      </c>
    </row>
    <row r="17" spans="1:4" ht="15" thickBot="1">
      <c r="A17" s="56" t="s">
        <v>31</v>
      </c>
      <c r="B17" s="57">
        <v>52478.22</v>
      </c>
      <c r="C17" s="57">
        <v>140</v>
      </c>
      <c r="D17" s="58">
        <v>52618.22</v>
      </c>
    </row>
    <row r="18" spans="1:4" ht="15" thickBot="1">
      <c r="A18" s="56" t="s">
        <v>32</v>
      </c>
      <c r="B18" s="57">
        <v>197480.8</v>
      </c>
      <c r="C18" s="57">
        <v>11000</v>
      </c>
      <c r="D18" s="58">
        <v>208480.8</v>
      </c>
    </row>
    <row r="19" spans="1:4" ht="15" thickBot="1">
      <c r="A19" s="56" t="s">
        <v>34</v>
      </c>
      <c r="B19" s="57">
        <v>184094.93</v>
      </c>
      <c r="C19" s="57">
        <v>7396</v>
      </c>
      <c r="D19" s="58">
        <v>191490.93</v>
      </c>
    </row>
    <row r="20" spans="1:4" ht="15" thickBot="1">
      <c r="A20" s="56" t="s">
        <v>35</v>
      </c>
      <c r="B20" s="57">
        <v>564579.16</v>
      </c>
      <c r="C20" s="57">
        <v>39381</v>
      </c>
      <c r="D20" s="58">
        <v>603960.16</v>
      </c>
    </row>
    <row r="21" spans="1:4" ht="15" thickBot="1">
      <c r="A21" s="56" t="s">
        <v>36</v>
      </c>
      <c r="B21" s="57">
        <v>329816</v>
      </c>
      <c r="C21" s="57">
        <v>77157</v>
      </c>
      <c r="D21" s="58">
        <v>406973</v>
      </c>
    </row>
    <row r="22" spans="1:4" ht="15" thickBot="1">
      <c r="A22" s="56" t="s">
        <v>37</v>
      </c>
      <c r="B22" s="57">
        <v>207347.32</v>
      </c>
      <c r="C22" s="57">
        <v>10646</v>
      </c>
      <c r="D22" s="58">
        <v>217993.32</v>
      </c>
    </row>
    <row r="23" spans="1:4" ht="15" thickBot="1">
      <c r="A23" s="56" t="s">
        <v>38</v>
      </c>
      <c r="B23" s="57">
        <v>284880.82</v>
      </c>
      <c r="C23" s="57">
        <v>20994</v>
      </c>
      <c r="D23" s="58">
        <v>305874.82</v>
      </c>
    </row>
    <row r="24" spans="1:4" ht="15" thickBot="1">
      <c r="A24" s="56" t="s">
        <v>39</v>
      </c>
      <c r="B24" s="57">
        <v>299701</v>
      </c>
      <c r="C24" s="57">
        <v>28830</v>
      </c>
      <c r="D24" s="58">
        <v>328531</v>
      </c>
    </row>
    <row r="25" spans="1:4" ht="15" thickBot="1">
      <c r="A25" s="56" t="s">
        <v>40</v>
      </c>
      <c r="B25" s="57">
        <v>57073.03</v>
      </c>
      <c r="C25" s="57">
        <v>822</v>
      </c>
      <c r="D25" s="58">
        <v>57895.03</v>
      </c>
    </row>
    <row r="26" spans="1:4" ht="15" thickBot="1">
      <c r="A26" s="56" t="s">
        <v>41</v>
      </c>
      <c r="B26" s="57">
        <v>241130.05</v>
      </c>
      <c r="C26" s="57">
        <v>23198</v>
      </c>
      <c r="D26" s="58">
        <v>264328.05</v>
      </c>
    </row>
    <row r="27" spans="1:4" ht="15" thickBot="1">
      <c r="A27" s="56" t="s">
        <v>42</v>
      </c>
      <c r="B27" s="57">
        <v>76007.81</v>
      </c>
      <c r="C27" s="57">
        <v>2450</v>
      </c>
      <c r="D27" s="58">
        <v>78457.81</v>
      </c>
    </row>
    <row r="28" spans="1:4" ht="15" thickBot="1">
      <c r="A28" s="56" t="s">
        <v>43</v>
      </c>
      <c r="B28" s="57">
        <v>122462.45999999999</v>
      </c>
      <c r="C28" s="57">
        <v>8092</v>
      </c>
      <c r="D28" s="58">
        <v>130554.45999999999</v>
      </c>
    </row>
    <row r="29" spans="1:4" ht="15" thickBot="1">
      <c r="A29" s="56" t="s">
        <v>44</v>
      </c>
      <c r="B29" s="57">
        <v>181699.35</v>
      </c>
      <c r="C29" s="57">
        <v>19229</v>
      </c>
      <c r="D29" s="58">
        <v>200928.35</v>
      </c>
    </row>
    <row r="30" spans="1:4" ht="15" thickBot="1">
      <c r="A30" s="56" t="s">
        <v>45</v>
      </c>
      <c r="B30" s="57">
        <v>49997.599999999999</v>
      </c>
      <c r="C30" s="57">
        <v>2510</v>
      </c>
      <c r="D30" s="58">
        <v>52507.6</v>
      </c>
    </row>
    <row r="31" spans="1:4" ht="15" thickBot="1">
      <c r="A31" s="56" t="s">
        <v>46</v>
      </c>
      <c r="B31" s="57">
        <v>924480.05999999994</v>
      </c>
      <c r="C31" s="57">
        <v>28361</v>
      </c>
      <c r="D31" s="58">
        <v>952841.05999999994</v>
      </c>
    </row>
    <row r="32" spans="1:4" ht="15" thickBot="1">
      <c r="A32" s="49" t="s">
        <v>86</v>
      </c>
      <c r="B32" s="40">
        <v>7268466.6999999993</v>
      </c>
      <c r="C32" s="40">
        <v>524029.9</v>
      </c>
      <c r="D32" s="40">
        <v>7792496.5999999996</v>
      </c>
    </row>
    <row r="33" spans="1:4" ht="15" thickBot="1">
      <c r="A33" s="56" t="s">
        <v>27</v>
      </c>
      <c r="B33" s="57">
        <v>119718.2</v>
      </c>
      <c r="C33" s="57">
        <v>7639</v>
      </c>
      <c r="D33" s="58">
        <v>127357.2</v>
      </c>
    </row>
    <row r="34" spans="1:4" ht="15" thickBot="1">
      <c r="A34" s="56" t="s">
        <v>28</v>
      </c>
      <c r="B34" s="57">
        <v>130600</v>
      </c>
      <c r="C34" s="57">
        <v>0</v>
      </c>
      <c r="D34" s="58">
        <v>130600</v>
      </c>
    </row>
    <row r="35" spans="1:4" ht="15" thickBot="1">
      <c r="A35" s="56" t="s">
        <v>33</v>
      </c>
      <c r="B35" s="57">
        <v>76741.790000000008</v>
      </c>
      <c r="C35" s="57">
        <v>4595</v>
      </c>
      <c r="D35" s="58">
        <v>81336.790000000008</v>
      </c>
    </row>
    <row r="36" spans="1:4" ht="15" thickBot="1">
      <c r="A36" s="56" t="s">
        <v>47</v>
      </c>
      <c r="B36" s="57">
        <v>0</v>
      </c>
      <c r="C36" s="57">
        <v>0</v>
      </c>
      <c r="D36" s="58">
        <v>0</v>
      </c>
    </row>
    <row r="37" spans="1:4" ht="15" thickBot="1">
      <c r="A37" s="56" t="s">
        <v>29</v>
      </c>
      <c r="B37" s="57">
        <v>203973</v>
      </c>
      <c r="C37" s="57">
        <v>1880</v>
      </c>
      <c r="D37" s="58">
        <v>205853</v>
      </c>
    </row>
    <row r="38" spans="1:4" ht="15" thickBot="1">
      <c r="A38" s="49" t="s">
        <v>90</v>
      </c>
      <c r="B38" s="40">
        <v>531032.99</v>
      </c>
      <c r="C38" s="40">
        <v>14114</v>
      </c>
      <c r="D38" s="40">
        <v>545146.99</v>
      </c>
    </row>
    <row r="39" spans="1:4" ht="15" thickBot="1">
      <c r="A39" s="72" t="s">
        <v>16</v>
      </c>
      <c r="B39" s="68">
        <v>7799499.6899999995</v>
      </c>
      <c r="C39" s="68">
        <v>538143.9</v>
      </c>
      <c r="D39" s="68">
        <v>8337643.5899999999</v>
      </c>
    </row>
    <row r="40" spans="1:4">
      <c r="A40" s="5"/>
      <c r="B40" s="5"/>
      <c r="C40" s="5"/>
      <c r="D40" s="5"/>
    </row>
    <row r="41" spans="1:4">
      <c r="A41" s="73" t="s">
        <v>177</v>
      </c>
      <c r="B41" s="5"/>
      <c r="C41" s="5"/>
      <c r="D41" s="5"/>
    </row>
  </sheetData>
  <mergeCells count="3">
    <mergeCell ref="B4:D4"/>
    <mergeCell ref="A4:A5"/>
    <mergeCell ref="A2:D2"/>
  </mergeCells>
  <pageMargins left="0.19685039370078741" right="0.19685039370078741" top="0.74803149606299213" bottom="0.74803149606299213" header="0.31496062992125984" footer="0.31496062992125984"/>
  <pageSetup paperSize="9" scale="74" orientation="landscape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39"/>
  <sheetViews>
    <sheetView showGridLines="0" topLeftCell="A12" workbookViewId="0">
      <selection activeCell="A3" sqref="A3:G37"/>
    </sheetView>
  </sheetViews>
  <sheetFormatPr baseColWidth="10" defaultRowHeight="14.4"/>
  <cols>
    <col min="1" max="1" width="27.36328125" customWidth="1"/>
    <col min="2" max="7" width="20.08984375" customWidth="1"/>
  </cols>
  <sheetData>
    <row r="1" spans="1:7" ht="15.6">
      <c r="A1" s="215" t="s">
        <v>215</v>
      </c>
      <c r="B1" s="215"/>
      <c r="C1" s="215"/>
      <c r="D1" s="215"/>
      <c r="E1" s="215"/>
      <c r="F1" s="215"/>
      <c r="G1" s="215"/>
    </row>
    <row r="2" spans="1:7" ht="15" thickBot="1"/>
    <row r="3" spans="1:7" ht="67.5" customHeight="1" thickBot="1">
      <c r="A3" s="62" t="s">
        <v>85</v>
      </c>
      <c r="B3" s="118" t="s">
        <v>15</v>
      </c>
      <c r="C3" s="118" t="s">
        <v>94</v>
      </c>
      <c r="D3" s="118" t="s">
        <v>16</v>
      </c>
      <c r="E3" s="118" t="s">
        <v>100</v>
      </c>
      <c r="F3" s="118" t="s">
        <v>101</v>
      </c>
      <c r="G3" s="119" t="s">
        <v>16</v>
      </c>
    </row>
    <row r="4" spans="1:7" ht="15" thickBot="1">
      <c r="A4" s="59" t="s">
        <v>17</v>
      </c>
      <c r="B4" s="55">
        <v>331990</v>
      </c>
      <c r="C4" s="55">
        <v>12860</v>
      </c>
      <c r="D4" s="55">
        <v>344850</v>
      </c>
      <c r="E4" s="104">
        <v>96.270842395244301</v>
      </c>
      <c r="F4" s="104">
        <v>3.7291576047556911</v>
      </c>
      <c r="G4" s="109">
        <v>99.999999999999986</v>
      </c>
    </row>
    <row r="5" spans="1:7" ht="15" thickBot="1">
      <c r="A5" s="60" t="s">
        <v>18</v>
      </c>
      <c r="B5" s="55">
        <v>413163.85</v>
      </c>
      <c r="C5" s="55">
        <v>24200</v>
      </c>
      <c r="D5" s="55">
        <v>437363.85</v>
      </c>
      <c r="E5" s="104">
        <v>94.466849512139603</v>
      </c>
      <c r="F5" s="104">
        <v>5.5331504878603939</v>
      </c>
      <c r="G5" s="97">
        <v>100</v>
      </c>
    </row>
    <row r="6" spans="1:7" ht="15" thickBot="1">
      <c r="A6" s="60" t="s">
        <v>19</v>
      </c>
      <c r="B6" s="55">
        <v>164274</v>
      </c>
      <c r="C6" s="55">
        <v>4400</v>
      </c>
      <c r="D6" s="55">
        <v>168674</v>
      </c>
      <c r="E6" s="104">
        <v>97.391417764445023</v>
      </c>
      <c r="F6" s="104">
        <v>2.6085822355549757</v>
      </c>
      <c r="G6" s="97">
        <v>100</v>
      </c>
    </row>
    <row r="7" spans="1:7" ht="15" thickBot="1">
      <c r="A7" s="60" t="s">
        <v>20</v>
      </c>
      <c r="B7" s="55">
        <v>223792.66</v>
      </c>
      <c r="C7" s="55">
        <v>10700</v>
      </c>
      <c r="D7" s="55">
        <v>234492.66</v>
      </c>
      <c r="E7" s="104">
        <v>95.436957387067039</v>
      </c>
      <c r="F7" s="104">
        <v>4.5630426129329589</v>
      </c>
      <c r="G7" s="97">
        <v>100</v>
      </c>
    </row>
    <row r="8" spans="1:7" ht="15" thickBot="1">
      <c r="A8" s="60" t="s">
        <v>21</v>
      </c>
      <c r="B8" s="55">
        <v>198858</v>
      </c>
      <c r="C8" s="55">
        <v>7816</v>
      </c>
      <c r="D8" s="55">
        <v>206674</v>
      </c>
      <c r="E8" s="104">
        <v>96.218198709078067</v>
      </c>
      <c r="F8" s="104">
        <v>3.7818012909219352</v>
      </c>
      <c r="G8" s="97">
        <v>100</v>
      </c>
    </row>
    <row r="9" spans="1:7" ht="15" thickBot="1">
      <c r="A9" s="60" t="s">
        <v>22</v>
      </c>
      <c r="B9" s="55">
        <v>101655</v>
      </c>
      <c r="C9" s="55">
        <v>7771</v>
      </c>
      <c r="D9" s="55">
        <v>109426</v>
      </c>
      <c r="E9" s="104">
        <v>92.898397090271047</v>
      </c>
      <c r="F9" s="104">
        <v>7.1016029097289488</v>
      </c>
      <c r="G9" s="97">
        <v>100</v>
      </c>
    </row>
    <row r="10" spans="1:7" ht="15" thickBot="1">
      <c r="A10" s="60" t="s">
        <v>23</v>
      </c>
      <c r="B10" s="55">
        <v>48810</v>
      </c>
      <c r="C10" s="55">
        <v>0</v>
      </c>
      <c r="D10" s="55">
        <v>48810</v>
      </c>
      <c r="E10" s="104">
        <v>100</v>
      </c>
      <c r="F10" s="104">
        <v>0</v>
      </c>
      <c r="G10" s="97">
        <v>100</v>
      </c>
    </row>
    <row r="11" spans="1:7" ht="15" thickBot="1">
      <c r="A11" s="60" t="s">
        <v>24</v>
      </c>
      <c r="B11" s="55">
        <v>647215</v>
      </c>
      <c r="C11" s="55">
        <v>15950</v>
      </c>
      <c r="D11" s="55">
        <v>663165</v>
      </c>
      <c r="E11" s="104">
        <v>97.594867039122988</v>
      </c>
      <c r="F11" s="104">
        <v>2.4051329608770065</v>
      </c>
      <c r="G11" s="97">
        <v>100</v>
      </c>
    </row>
    <row r="12" spans="1:7" ht="15" thickBot="1">
      <c r="A12" s="60" t="s">
        <v>25</v>
      </c>
      <c r="B12" s="55">
        <v>157191.43</v>
      </c>
      <c r="C12" s="55">
        <v>14400</v>
      </c>
      <c r="D12" s="55">
        <v>171591.43</v>
      </c>
      <c r="E12" s="104">
        <v>91.607972496062303</v>
      </c>
      <c r="F12" s="104">
        <v>8.3920275039376975</v>
      </c>
      <c r="G12" s="97">
        <v>100</v>
      </c>
    </row>
    <row r="13" spans="1:7" ht="15" thickBot="1">
      <c r="A13" s="60" t="s">
        <v>26</v>
      </c>
      <c r="B13" s="55">
        <v>195501</v>
      </c>
      <c r="C13" s="55">
        <v>8700</v>
      </c>
      <c r="D13" s="55">
        <v>204201</v>
      </c>
      <c r="E13" s="104">
        <v>95.73949197114608</v>
      </c>
      <c r="F13" s="104">
        <v>4.2605080288539234</v>
      </c>
      <c r="G13" s="97">
        <v>100</v>
      </c>
    </row>
    <row r="14" spans="1:7" ht="15" thickBot="1">
      <c r="A14" s="60" t="s">
        <v>30</v>
      </c>
      <c r="B14" s="57">
        <v>673984</v>
      </c>
      <c r="C14" s="57">
        <v>42970</v>
      </c>
      <c r="D14" s="55">
        <v>716954</v>
      </c>
      <c r="E14" s="104">
        <v>94.006588986183218</v>
      </c>
      <c r="F14" s="104">
        <v>5.993411013816786</v>
      </c>
      <c r="G14" s="97">
        <v>100</v>
      </c>
    </row>
    <row r="15" spans="1:7" ht="15" thickBot="1">
      <c r="A15" s="60" t="s">
        <v>31</v>
      </c>
      <c r="B15" s="57">
        <v>66159.259999999995</v>
      </c>
      <c r="C15" s="57">
        <v>500</v>
      </c>
      <c r="D15" s="55">
        <v>66659.259999999995</v>
      </c>
      <c r="E15" s="104">
        <v>99.249916665741566</v>
      </c>
      <c r="F15" s="104">
        <v>0.75008333425843621</v>
      </c>
      <c r="G15" s="97">
        <v>100</v>
      </c>
    </row>
    <row r="16" spans="1:7" ht="15" thickBot="1">
      <c r="A16" s="60" t="s">
        <v>32</v>
      </c>
      <c r="B16" s="57">
        <v>194710</v>
      </c>
      <c r="C16" s="57">
        <v>10120</v>
      </c>
      <c r="D16" s="55">
        <v>204830</v>
      </c>
      <c r="E16" s="104">
        <v>95.059317482790604</v>
      </c>
      <c r="F16" s="104">
        <v>4.9406825172093933</v>
      </c>
      <c r="G16" s="97">
        <v>100</v>
      </c>
    </row>
    <row r="17" spans="1:7" ht="15" thickBot="1">
      <c r="A17" s="60" t="s">
        <v>34</v>
      </c>
      <c r="B17" s="57">
        <v>305428.96000000002</v>
      </c>
      <c r="C17" s="57">
        <v>19590</v>
      </c>
      <c r="D17" s="55">
        <v>325018.96000000002</v>
      </c>
      <c r="E17" s="104">
        <v>93.972659318090251</v>
      </c>
      <c r="F17" s="104">
        <v>6.0273406819097559</v>
      </c>
      <c r="G17" s="97">
        <v>100</v>
      </c>
    </row>
    <row r="18" spans="1:7" ht="15" thickBot="1">
      <c r="A18" s="60" t="s">
        <v>35</v>
      </c>
      <c r="B18" s="57">
        <v>246829</v>
      </c>
      <c r="C18" s="57">
        <v>16103</v>
      </c>
      <c r="D18" s="55">
        <v>262932</v>
      </c>
      <c r="E18" s="104">
        <v>93.8756028174585</v>
      </c>
      <c r="F18" s="104">
        <v>6.124397182541494</v>
      </c>
      <c r="G18" s="97">
        <v>100</v>
      </c>
    </row>
    <row r="19" spans="1:7" ht="15" thickBot="1">
      <c r="A19" s="60" t="s">
        <v>36</v>
      </c>
      <c r="B19" s="57">
        <v>196648.45</v>
      </c>
      <c r="C19" s="57">
        <v>18270</v>
      </c>
      <c r="D19" s="55">
        <v>214918.45</v>
      </c>
      <c r="E19" s="104">
        <v>91.499101170699859</v>
      </c>
      <c r="F19" s="104">
        <v>8.5008988293001373</v>
      </c>
      <c r="G19" s="97">
        <v>100</v>
      </c>
    </row>
    <row r="20" spans="1:7" ht="15" thickBot="1">
      <c r="A20" s="60" t="s">
        <v>37</v>
      </c>
      <c r="B20" s="57">
        <v>165393.38</v>
      </c>
      <c r="C20" s="57">
        <v>1900</v>
      </c>
      <c r="D20" s="55">
        <v>167293.38</v>
      </c>
      <c r="E20" s="104">
        <v>98.864270660321409</v>
      </c>
      <c r="F20" s="104">
        <v>1.1357293396785932</v>
      </c>
      <c r="G20" s="97">
        <v>100</v>
      </c>
    </row>
    <row r="21" spans="1:7" ht="15" thickBot="1">
      <c r="A21" s="60" t="s">
        <v>38</v>
      </c>
      <c r="B21" s="57">
        <v>198366</v>
      </c>
      <c r="C21" s="57">
        <v>7014</v>
      </c>
      <c r="D21" s="55">
        <v>205380</v>
      </c>
      <c r="E21" s="104">
        <v>96.584867075664633</v>
      </c>
      <c r="F21" s="104">
        <v>3.4151329243353783</v>
      </c>
      <c r="G21" s="97">
        <v>100.00000000000001</v>
      </c>
    </row>
    <row r="22" spans="1:7" ht="15" thickBot="1">
      <c r="A22" s="60" t="s">
        <v>39</v>
      </c>
      <c r="B22" s="57">
        <v>134950</v>
      </c>
      <c r="C22" s="57">
        <v>10700</v>
      </c>
      <c r="D22" s="55">
        <v>145650</v>
      </c>
      <c r="E22" s="104">
        <v>92.653621695846212</v>
      </c>
      <c r="F22" s="104">
        <v>7.3463783041537933</v>
      </c>
      <c r="G22" s="97">
        <v>100</v>
      </c>
    </row>
    <row r="23" spans="1:7" ht="15" thickBot="1">
      <c r="A23" s="60" t="s">
        <v>40</v>
      </c>
      <c r="B23" s="57">
        <v>198015.26</v>
      </c>
      <c r="C23" s="57">
        <v>11654</v>
      </c>
      <c r="D23" s="55">
        <v>209669.26</v>
      </c>
      <c r="E23" s="104">
        <v>94.441722167570006</v>
      </c>
      <c r="F23" s="104">
        <v>5.5582778324299902</v>
      </c>
      <c r="G23" s="97">
        <v>100</v>
      </c>
    </row>
    <row r="24" spans="1:7" ht="15" thickBot="1">
      <c r="A24" s="60" t="s">
        <v>41</v>
      </c>
      <c r="B24" s="57">
        <v>180990</v>
      </c>
      <c r="C24" s="57">
        <v>10900</v>
      </c>
      <c r="D24" s="55">
        <v>191890</v>
      </c>
      <c r="E24" s="104">
        <v>94.319662306529779</v>
      </c>
      <c r="F24" s="104">
        <v>5.680337693470217</v>
      </c>
      <c r="G24" s="97">
        <v>100</v>
      </c>
    </row>
    <row r="25" spans="1:7" ht="15" thickBot="1">
      <c r="A25" s="60" t="s">
        <v>42</v>
      </c>
      <c r="B25" s="57">
        <v>170862</v>
      </c>
      <c r="C25" s="57">
        <v>13200</v>
      </c>
      <c r="D25" s="55">
        <v>184062</v>
      </c>
      <c r="E25" s="104">
        <v>92.828503439058579</v>
      </c>
      <c r="F25" s="104">
        <v>7.1714965609414216</v>
      </c>
      <c r="G25" s="97">
        <v>100</v>
      </c>
    </row>
    <row r="26" spans="1:7" ht="15" thickBot="1">
      <c r="A26" s="60" t="s">
        <v>43</v>
      </c>
      <c r="B26" s="57">
        <v>267758</v>
      </c>
      <c r="C26" s="57">
        <v>8000</v>
      </c>
      <c r="D26" s="55">
        <v>275758</v>
      </c>
      <c r="E26" s="104">
        <v>97.098905562123306</v>
      </c>
      <c r="F26" s="104">
        <v>2.9010944378766892</v>
      </c>
      <c r="G26" s="97">
        <v>100</v>
      </c>
    </row>
    <row r="27" spans="1:7" ht="15" thickBot="1">
      <c r="A27" s="60" t="s">
        <v>44</v>
      </c>
      <c r="B27" s="57">
        <v>132650</v>
      </c>
      <c r="C27" s="57">
        <v>7300</v>
      </c>
      <c r="D27" s="55">
        <v>139950</v>
      </c>
      <c r="E27" s="104">
        <v>94.783851375491253</v>
      </c>
      <c r="F27" s="104">
        <v>5.2161486245087536</v>
      </c>
      <c r="G27" s="97">
        <v>100</v>
      </c>
    </row>
    <row r="28" spans="1:7" ht="15" thickBot="1">
      <c r="A28" s="60" t="s">
        <v>45</v>
      </c>
      <c r="B28" s="57">
        <v>165645</v>
      </c>
      <c r="C28" s="57">
        <v>9000</v>
      </c>
      <c r="D28" s="55">
        <v>174645</v>
      </c>
      <c r="E28" s="104">
        <v>94.846688997680999</v>
      </c>
      <c r="F28" s="104">
        <v>5.1533110023189899</v>
      </c>
      <c r="G28" s="97">
        <v>99.999999999999986</v>
      </c>
    </row>
    <row r="29" spans="1:7" ht="15" thickBot="1">
      <c r="A29" s="60" t="s">
        <v>46</v>
      </c>
      <c r="B29" s="57">
        <v>557060</v>
      </c>
      <c r="C29" s="57">
        <v>23845</v>
      </c>
      <c r="D29" s="55">
        <v>580905</v>
      </c>
      <c r="E29" s="104">
        <v>95.895198010001636</v>
      </c>
      <c r="F29" s="104">
        <v>4.1048019899983652</v>
      </c>
      <c r="G29" s="97">
        <v>100</v>
      </c>
    </row>
    <row r="30" spans="1:7" ht="15" thickBot="1">
      <c r="A30" s="64" t="s">
        <v>86</v>
      </c>
      <c r="B30" s="40">
        <v>6337900.25</v>
      </c>
      <c r="C30" s="40">
        <v>317863</v>
      </c>
      <c r="D30" s="40">
        <v>6655763.25</v>
      </c>
      <c r="E30" s="106">
        <v>95.224244191678537</v>
      </c>
      <c r="F30" s="107">
        <v>4.7757558083214571</v>
      </c>
      <c r="G30" s="110">
        <v>100</v>
      </c>
    </row>
    <row r="31" spans="1:7" ht="15" thickBot="1">
      <c r="A31" s="74" t="s">
        <v>27</v>
      </c>
      <c r="B31" s="57">
        <v>87500</v>
      </c>
      <c r="C31" s="57">
        <v>29100</v>
      </c>
      <c r="D31" s="57">
        <v>116600</v>
      </c>
      <c r="E31" s="96">
        <v>75.042881646655232</v>
      </c>
      <c r="F31" s="96">
        <v>24.957118353344768</v>
      </c>
      <c r="G31" s="97">
        <v>100</v>
      </c>
    </row>
    <row r="32" spans="1:7" ht="15" thickBot="1">
      <c r="A32" s="60" t="s">
        <v>28</v>
      </c>
      <c r="B32" s="57">
        <v>29064</v>
      </c>
      <c r="C32" s="57">
        <v>363</v>
      </c>
      <c r="D32" s="57">
        <v>29427</v>
      </c>
      <c r="E32" s="96">
        <v>98.766438984605969</v>
      </c>
      <c r="F32" s="96">
        <v>1.2335610153940257</v>
      </c>
      <c r="G32" s="97">
        <v>100</v>
      </c>
    </row>
    <row r="33" spans="1:7" ht="15" thickBot="1">
      <c r="A33" s="60" t="s">
        <v>33</v>
      </c>
      <c r="B33" s="57">
        <v>102360</v>
      </c>
      <c r="C33" s="57">
        <v>4500</v>
      </c>
      <c r="D33" s="57">
        <v>106860</v>
      </c>
      <c r="E33" s="96">
        <v>95.788882650196513</v>
      </c>
      <c r="F33" s="96">
        <v>4.2111173498034811</v>
      </c>
      <c r="G33" s="97">
        <v>100</v>
      </c>
    </row>
    <row r="34" spans="1:7" ht="15" thickBot="1">
      <c r="A34" s="60" t="s">
        <v>47</v>
      </c>
      <c r="B34" s="57">
        <v>18400</v>
      </c>
      <c r="C34" s="57">
        <v>0</v>
      </c>
      <c r="D34" s="57">
        <v>18400</v>
      </c>
      <c r="E34" s="96">
        <v>100</v>
      </c>
      <c r="F34" s="96">
        <v>0</v>
      </c>
      <c r="G34" s="97">
        <v>100</v>
      </c>
    </row>
    <row r="35" spans="1:7" ht="15" thickBot="1">
      <c r="A35" s="60" t="s">
        <v>29</v>
      </c>
      <c r="B35" s="57">
        <v>69400</v>
      </c>
      <c r="C35" s="57">
        <v>3000</v>
      </c>
      <c r="D35" s="57">
        <v>72400</v>
      </c>
      <c r="E35" s="96">
        <v>95.856353591160229</v>
      </c>
      <c r="F35" s="96">
        <v>4.1436464088397784</v>
      </c>
      <c r="G35" s="97">
        <v>100</v>
      </c>
    </row>
    <row r="36" spans="1:7" ht="15" thickBot="1">
      <c r="A36" s="64" t="s">
        <v>90</v>
      </c>
      <c r="B36" s="40">
        <v>306724</v>
      </c>
      <c r="C36" s="40">
        <v>36963</v>
      </c>
      <c r="D36" s="40">
        <v>343687</v>
      </c>
      <c r="E36" s="107">
        <v>89.245156203173238</v>
      </c>
      <c r="F36" s="107">
        <v>10.754843796826764</v>
      </c>
      <c r="G36" s="111">
        <v>100</v>
      </c>
    </row>
    <row r="37" spans="1:7">
      <c r="A37" s="75" t="s">
        <v>16</v>
      </c>
      <c r="B37" s="76">
        <v>6644624.25</v>
      </c>
      <c r="C37" s="76">
        <v>354826</v>
      </c>
      <c r="D37" s="76">
        <v>6999450.25</v>
      </c>
      <c r="E37" s="108">
        <v>94.930659018542201</v>
      </c>
      <c r="F37" s="108">
        <v>5.0693409814577937</v>
      </c>
      <c r="G37" s="112">
        <v>100</v>
      </c>
    </row>
    <row r="39" spans="1:7">
      <c r="A39" s="11" t="s">
        <v>177</v>
      </c>
      <c r="C39" s="17"/>
      <c r="D39" s="17"/>
    </row>
  </sheetData>
  <mergeCells count="1">
    <mergeCell ref="A1:G1"/>
  </mergeCells>
  <pageMargins left="0.19685039370078741" right="0.19685039370078741" top="0.74803149606299213" bottom="0.74803149606299213" header="0.31496062992125984" footer="0.31496062992125984"/>
  <pageSetup paperSize="9" scale="65" orientation="landscape" r:id="rId1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R40"/>
  <sheetViews>
    <sheetView showGridLines="0" topLeftCell="A8" workbookViewId="0">
      <selection activeCell="A3" sqref="A3:M38"/>
    </sheetView>
  </sheetViews>
  <sheetFormatPr baseColWidth="10" defaultRowHeight="14.4"/>
  <cols>
    <col min="1" max="1" width="29.36328125" customWidth="1"/>
    <col min="2" max="9" width="11.6328125" customWidth="1"/>
    <col min="10" max="13" width="12.6328125" customWidth="1"/>
  </cols>
  <sheetData>
    <row r="1" spans="1:16" ht="15.6">
      <c r="A1" s="215" t="s">
        <v>216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</row>
    <row r="2" spans="1:16" ht="15" thickBot="1"/>
    <row r="3" spans="1:16" ht="15.75" customHeight="1" thickBot="1">
      <c r="A3" s="217" t="s">
        <v>85</v>
      </c>
      <c r="B3" s="241" t="s">
        <v>145</v>
      </c>
      <c r="C3" s="241"/>
      <c r="D3" s="241"/>
      <c r="E3" s="241"/>
      <c r="F3" s="241" t="s">
        <v>93</v>
      </c>
      <c r="G3" s="241"/>
      <c r="H3" s="241"/>
      <c r="I3" s="241"/>
      <c r="J3" s="232" t="s">
        <v>73</v>
      </c>
      <c r="K3" s="232" t="s">
        <v>96</v>
      </c>
      <c r="L3" s="232" t="s">
        <v>97</v>
      </c>
      <c r="M3" s="232" t="s">
        <v>98</v>
      </c>
    </row>
    <row r="4" spans="1:16" ht="40.5" customHeight="1" thickBot="1">
      <c r="A4" s="240"/>
      <c r="B4" s="89" t="s">
        <v>146</v>
      </c>
      <c r="C4" s="89" t="s">
        <v>147</v>
      </c>
      <c r="D4" s="89" t="s">
        <v>148</v>
      </c>
      <c r="E4" s="89" t="s">
        <v>95</v>
      </c>
      <c r="F4" s="89" t="s">
        <v>146</v>
      </c>
      <c r="G4" s="89" t="s">
        <v>147</v>
      </c>
      <c r="H4" s="89" t="s">
        <v>148</v>
      </c>
      <c r="I4" s="89" t="s">
        <v>95</v>
      </c>
      <c r="J4" s="233"/>
      <c r="K4" s="233"/>
      <c r="L4" s="233"/>
      <c r="M4" s="233"/>
    </row>
    <row r="5" spans="1:16" ht="15" thickBot="1">
      <c r="A5" s="61" t="s">
        <v>17</v>
      </c>
      <c r="B5" s="66">
        <v>182</v>
      </c>
      <c r="C5" s="66">
        <v>222</v>
      </c>
      <c r="D5" s="66">
        <v>38</v>
      </c>
      <c r="E5" s="66">
        <v>1</v>
      </c>
      <c r="F5" s="66">
        <v>157</v>
      </c>
      <c r="G5" s="66">
        <v>184</v>
      </c>
      <c r="H5" s="66">
        <v>31</v>
      </c>
      <c r="I5" s="66">
        <v>1</v>
      </c>
      <c r="J5" s="66">
        <v>390</v>
      </c>
      <c r="K5" s="66">
        <v>331990</v>
      </c>
      <c r="L5" s="69">
        <v>851.25641025641028</v>
      </c>
      <c r="M5" s="69">
        <v>2400</v>
      </c>
      <c r="P5" s="17"/>
    </row>
    <row r="6" spans="1:16" ht="15" thickBot="1">
      <c r="A6" s="59" t="s">
        <v>18</v>
      </c>
      <c r="B6" s="55">
        <v>209</v>
      </c>
      <c r="C6" s="55">
        <v>323</v>
      </c>
      <c r="D6" s="55">
        <v>28</v>
      </c>
      <c r="E6" s="55">
        <v>11</v>
      </c>
      <c r="F6" s="55">
        <v>193</v>
      </c>
      <c r="G6" s="55">
        <v>293</v>
      </c>
      <c r="H6" s="55">
        <v>21</v>
      </c>
      <c r="I6" s="55">
        <v>10</v>
      </c>
      <c r="J6" s="55">
        <v>613</v>
      </c>
      <c r="K6" s="55">
        <v>413163.85</v>
      </c>
      <c r="L6" s="52">
        <v>674.00301794453503</v>
      </c>
      <c r="M6" s="52">
        <v>1800</v>
      </c>
      <c r="P6" s="17"/>
    </row>
    <row r="7" spans="1:16" ht="15" thickBot="1">
      <c r="A7" s="60" t="s">
        <v>19</v>
      </c>
      <c r="B7" s="57">
        <v>107</v>
      </c>
      <c r="C7" s="57">
        <v>130</v>
      </c>
      <c r="D7" s="57">
        <v>28</v>
      </c>
      <c r="E7" s="57">
        <v>0</v>
      </c>
      <c r="F7" s="57">
        <v>107</v>
      </c>
      <c r="G7" s="57">
        <v>130</v>
      </c>
      <c r="H7" s="57">
        <v>28</v>
      </c>
      <c r="I7" s="57">
        <v>0</v>
      </c>
      <c r="J7" s="57">
        <v>265</v>
      </c>
      <c r="K7" s="57">
        <v>164274</v>
      </c>
      <c r="L7" s="58">
        <v>619.90188679245284</v>
      </c>
      <c r="M7" s="58">
        <v>1000</v>
      </c>
      <c r="P7" s="17"/>
    </row>
    <row r="8" spans="1:16" ht="15" thickBot="1">
      <c r="A8" s="60" t="s">
        <v>20</v>
      </c>
      <c r="B8" s="57">
        <v>182</v>
      </c>
      <c r="C8" s="57">
        <v>298</v>
      </c>
      <c r="D8" s="57">
        <v>31</v>
      </c>
      <c r="E8" s="57">
        <v>0</v>
      </c>
      <c r="F8" s="57">
        <v>145</v>
      </c>
      <c r="G8" s="57">
        <v>256</v>
      </c>
      <c r="H8" s="57">
        <v>21</v>
      </c>
      <c r="I8" s="57">
        <v>0</v>
      </c>
      <c r="J8" s="57">
        <v>459</v>
      </c>
      <c r="K8" s="57">
        <v>223792.66</v>
      </c>
      <c r="L8" s="58">
        <v>487.56570806100217</v>
      </c>
      <c r="M8" s="58">
        <v>1042</v>
      </c>
      <c r="P8" s="17"/>
    </row>
    <row r="9" spans="1:16" ht="15" thickBot="1">
      <c r="A9" s="60" t="s">
        <v>21</v>
      </c>
      <c r="B9" s="57">
        <v>74</v>
      </c>
      <c r="C9" s="57">
        <v>111</v>
      </c>
      <c r="D9" s="57">
        <v>18</v>
      </c>
      <c r="E9" s="57">
        <v>3</v>
      </c>
      <c r="F9" s="57">
        <v>58</v>
      </c>
      <c r="G9" s="57">
        <v>89</v>
      </c>
      <c r="H9" s="57">
        <v>14</v>
      </c>
      <c r="I9" s="57">
        <v>2</v>
      </c>
      <c r="J9" s="57">
        <v>186</v>
      </c>
      <c r="K9" s="57">
        <v>198858</v>
      </c>
      <c r="L9" s="58">
        <v>1069.1290322580646</v>
      </c>
      <c r="M9" s="58">
        <v>2200</v>
      </c>
      <c r="P9" s="17"/>
    </row>
    <row r="10" spans="1:16" ht="15" thickBot="1">
      <c r="A10" s="60" t="s">
        <v>22</v>
      </c>
      <c r="B10" s="57">
        <v>53</v>
      </c>
      <c r="C10" s="57">
        <v>28</v>
      </c>
      <c r="D10" s="57">
        <v>16</v>
      </c>
      <c r="E10" s="57">
        <v>8</v>
      </c>
      <c r="F10" s="57">
        <v>53</v>
      </c>
      <c r="G10" s="57">
        <v>28</v>
      </c>
      <c r="H10" s="57">
        <v>16</v>
      </c>
      <c r="I10" s="57">
        <v>8</v>
      </c>
      <c r="J10" s="57">
        <v>187</v>
      </c>
      <c r="K10" s="57">
        <v>101655</v>
      </c>
      <c r="L10" s="58">
        <v>543.60962566844921</v>
      </c>
      <c r="M10" s="58">
        <v>800</v>
      </c>
      <c r="P10" s="17"/>
    </row>
    <row r="11" spans="1:16" ht="15" thickBot="1">
      <c r="A11" s="60" t="s">
        <v>23</v>
      </c>
      <c r="B11" s="57">
        <v>25</v>
      </c>
      <c r="C11" s="57">
        <v>24</v>
      </c>
      <c r="D11" s="57">
        <v>17</v>
      </c>
      <c r="E11" s="57">
        <v>1</v>
      </c>
      <c r="F11" s="57">
        <v>23</v>
      </c>
      <c r="G11" s="57">
        <v>23</v>
      </c>
      <c r="H11" s="57">
        <v>15</v>
      </c>
      <c r="I11" s="57">
        <v>1</v>
      </c>
      <c r="J11" s="57">
        <v>62</v>
      </c>
      <c r="K11" s="57">
        <v>48810</v>
      </c>
      <c r="L11" s="58">
        <v>787.25806451612902</v>
      </c>
      <c r="M11" s="58">
        <v>1500</v>
      </c>
      <c r="P11" s="17"/>
    </row>
    <row r="12" spans="1:16" ht="15" thickBot="1">
      <c r="A12" s="60" t="s">
        <v>24</v>
      </c>
      <c r="B12" s="57">
        <v>520</v>
      </c>
      <c r="C12" s="57">
        <v>386</v>
      </c>
      <c r="D12" s="57">
        <v>3</v>
      </c>
      <c r="E12" s="57">
        <v>0</v>
      </c>
      <c r="F12" s="57">
        <v>439</v>
      </c>
      <c r="G12" s="57">
        <v>360</v>
      </c>
      <c r="H12" s="57">
        <v>3</v>
      </c>
      <c r="I12" s="57">
        <v>0</v>
      </c>
      <c r="J12" s="57">
        <v>865</v>
      </c>
      <c r="K12" s="57">
        <v>647215</v>
      </c>
      <c r="L12" s="58">
        <v>748.22543352601156</v>
      </c>
      <c r="M12" s="58">
        <v>1500</v>
      </c>
      <c r="P12" s="17"/>
    </row>
    <row r="13" spans="1:16" ht="15" thickBot="1">
      <c r="A13" s="60" t="s">
        <v>25</v>
      </c>
      <c r="B13" s="57">
        <v>79</v>
      </c>
      <c r="C13" s="57">
        <v>168</v>
      </c>
      <c r="D13" s="57">
        <v>30</v>
      </c>
      <c r="E13" s="57">
        <v>1</v>
      </c>
      <c r="F13" s="57">
        <v>57</v>
      </c>
      <c r="G13" s="57">
        <v>129</v>
      </c>
      <c r="H13" s="57">
        <v>18</v>
      </c>
      <c r="I13" s="57">
        <v>1</v>
      </c>
      <c r="J13" s="57">
        <v>219</v>
      </c>
      <c r="K13" s="57">
        <v>157191.43</v>
      </c>
      <c r="L13" s="58">
        <v>717.76908675799086</v>
      </c>
      <c r="M13" s="58">
        <v>2000</v>
      </c>
      <c r="P13" s="17"/>
    </row>
    <row r="14" spans="1:16" ht="15" thickBot="1">
      <c r="A14" s="60" t="s">
        <v>26</v>
      </c>
      <c r="B14" s="57">
        <v>148</v>
      </c>
      <c r="C14" s="57">
        <v>110</v>
      </c>
      <c r="D14" s="57">
        <v>6</v>
      </c>
      <c r="E14" s="57">
        <v>0</v>
      </c>
      <c r="F14" s="57">
        <v>142</v>
      </c>
      <c r="G14" s="57">
        <v>111</v>
      </c>
      <c r="H14" s="57">
        <v>6</v>
      </c>
      <c r="I14" s="57">
        <v>0</v>
      </c>
      <c r="J14" s="57">
        <v>270</v>
      </c>
      <c r="K14" s="57">
        <v>195501</v>
      </c>
      <c r="L14" s="58">
        <v>724.07777777777778</v>
      </c>
      <c r="M14" s="58">
        <v>2000</v>
      </c>
      <c r="P14" s="17"/>
    </row>
    <row r="15" spans="1:16" ht="15" thickBot="1">
      <c r="A15" s="60" t="s">
        <v>30</v>
      </c>
      <c r="B15" s="57">
        <v>306</v>
      </c>
      <c r="C15" s="57">
        <v>405</v>
      </c>
      <c r="D15" s="57">
        <v>54</v>
      </c>
      <c r="E15" s="57">
        <v>2</v>
      </c>
      <c r="F15" s="57">
        <v>246</v>
      </c>
      <c r="G15" s="57">
        <v>326</v>
      </c>
      <c r="H15" s="57">
        <v>35</v>
      </c>
      <c r="I15" s="57">
        <v>2</v>
      </c>
      <c r="J15" s="57">
        <v>747</v>
      </c>
      <c r="K15" s="57">
        <v>673984</v>
      </c>
      <c r="L15" s="57">
        <v>902.25435073627841</v>
      </c>
      <c r="M15" s="58">
        <v>1500</v>
      </c>
      <c r="P15" s="17"/>
    </row>
    <row r="16" spans="1:16" ht="15" thickBot="1">
      <c r="A16" s="60" t="s">
        <v>31</v>
      </c>
      <c r="B16" s="57">
        <v>49</v>
      </c>
      <c r="C16" s="57">
        <v>24</v>
      </c>
      <c r="D16" s="57">
        <v>13</v>
      </c>
      <c r="E16" s="57">
        <v>51</v>
      </c>
      <c r="F16" s="57">
        <v>30</v>
      </c>
      <c r="G16" s="57">
        <v>23</v>
      </c>
      <c r="H16" s="57">
        <v>6</v>
      </c>
      <c r="I16" s="57">
        <v>50</v>
      </c>
      <c r="J16" s="57">
        <v>114</v>
      </c>
      <c r="K16" s="57">
        <v>66159.259999999995</v>
      </c>
      <c r="L16" s="57">
        <v>580.34438596491225</v>
      </c>
      <c r="M16" s="58">
        <v>1222</v>
      </c>
      <c r="P16" s="17"/>
    </row>
    <row r="17" spans="1:18" ht="15" thickBot="1">
      <c r="A17" s="60" t="s">
        <v>32</v>
      </c>
      <c r="B17" s="57">
        <v>122</v>
      </c>
      <c r="C17" s="57">
        <v>142</v>
      </c>
      <c r="D17" s="57">
        <v>21</v>
      </c>
      <c r="E17" s="57">
        <v>0</v>
      </c>
      <c r="F17" s="57">
        <v>101</v>
      </c>
      <c r="G17" s="57">
        <v>120</v>
      </c>
      <c r="H17" s="57">
        <v>19</v>
      </c>
      <c r="I17" s="57">
        <v>0</v>
      </c>
      <c r="J17" s="57">
        <v>240</v>
      </c>
      <c r="K17" s="57">
        <v>194710</v>
      </c>
      <c r="L17" s="57">
        <v>811.29166666666663</v>
      </c>
      <c r="M17" s="58">
        <v>1200</v>
      </c>
      <c r="P17" s="17"/>
    </row>
    <row r="18" spans="1:18" ht="15" thickBot="1">
      <c r="A18" s="60" t="s">
        <v>34</v>
      </c>
      <c r="B18" s="57">
        <v>198</v>
      </c>
      <c r="C18" s="57">
        <v>192</v>
      </c>
      <c r="D18" s="57">
        <v>33</v>
      </c>
      <c r="E18" s="57">
        <v>2</v>
      </c>
      <c r="F18" s="57">
        <v>152</v>
      </c>
      <c r="G18" s="57">
        <v>176</v>
      </c>
      <c r="H18" s="57">
        <v>25</v>
      </c>
      <c r="I18" s="57">
        <v>2</v>
      </c>
      <c r="J18" s="57">
        <v>359</v>
      </c>
      <c r="K18" s="57">
        <v>305428.96000000002</v>
      </c>
      <c r="L18" s="57">
        <v>850.77704735376051</v>
      </c>
      <c r="M18" s="58">
        <v>2500</v>
      </c>
      <c r="P18" s="17"/>
    </row>
    <row r="19" spans="1:18" ht="15" thickBot="1">
      <c r="A19" s="60" t="s">
        <v>35</v>
      </c>
      <c r="B19" s="57">
        <v>172</v>
      </c>
      <c r="C19" s="57">
        <v>176</v>
      </c>
      <c r="D19" s="57">
        <v>25</v>
      </c>
      <c r="E19" s="57">
        <v>6</v>
      </c>
      <c r="F19" s="57">
        <v>144</v>
      </c>
      <c r="G19" s="57">
        <v>153</v>
      </c>
      <c r="H19" s="57">
        <v>22</v>
      </c>
      <c r="I19" s="57">
        <v>6</v>
      </c>
      <c r="J19" s="57">
        <v>336</v>
      </c>
      <c r="K19" s="57">
        <v>246829</v>
      </c>
      <c r="L19" s="57">
        <v>734.61011904761904</v>
      </c>
      <c r="M19" s="58">
        <v>1500</v>
      </c>
      <c r="P19" s="17"/>
    </row>
    <row r="20" spans="1:18" ht="15" thickBot="1">
      <c r="A20" s="60" t="s">
        <v>36</v>
      </c>
      <c r="B20" s="57">
        <v>123</v>
      </c>
      <c r="C20" s="57">
        <v>150</v>
      </c>
      <c r="D20" s="57">
        <v>14</v>
      </c>
      <c r="E20" s="57">
        <v>1</v>
      </c>
      <c r="F20" s="57">
        <v>123</v>
      </c>
      <c r="G20" s="57">
        <v>150</v>
      </c>
      <c r="H20" s="57">
        <v>14</v>
      </c>
      <c r="I20" s="57">
        <v>1</v>
      </c>
      <c r="J20" s="57">
        <v>329</v>
      </c>
      <c r="K20" s="57">
        <v>196648.45</v>
      </c>
      <c r="L20" s="57">
        <v>597.71565349544073</v>
      </c>
      <c r="M20" s="58">
        <v>650</v>
      </c>
      <c r="P20" s="17"/>
    </row>
    <row r="21" spans="1:18" ht="15" thickBot="1">
      <c r="A21" s="60" t="s">
        <v>37</v>
      </c>
      <c r="B21" s="57">
        <v>97</v>
      </c>
      <c r="C21" s="57">
        <v>103</v>
      </c>
      <c r="D21" s="57">
        <v>20</v>
      </c>
      <c r="E21" s="57">
        <v>3</v>
      </c>
      <c r="F21" s="57">
        <v>65</v>
      </c>
      <c r="G21" s="57">
        <v>80</v>
      </c>
      <c r="H21" s="57">
        <v>12</v>
      </c>
      <c r="I21" s="57">
        <v>3</v>
      </c>
      <c r="J21" s="57">
        <v>170</v>
      </c>
      <c r="K21" s="57">
        <v>165393.38</v>
      </c>
      <c r="L21" s="57">
        <v>972.90223529411765</v>
      </c>
      <c r="M21" s="58">
        <v>2000</v>
      </c>
      <c r="P21" s="17"/>
    </row>
    <row r="22" spans="1:18" ht="15" thickBot="1">
      <c r="A22" s="60" t="s">
        <v>38</v>
      </c>
      <c r="B22" s="57">
        <v>172</v>
      </c>
      <c r="C22" s="57">
        <v>190</v>
      </c>
      <c r="D22" s="57">
        <v>24</v>
      </c>
      <c r="E22" s="57">
        <v>2</v>
      </c>
      <c r="F22" s="57">
        <v>125</v>
      </c>
      <c r="G22" s="57">
        <v>141</v>
      </c>
      <c r="H22" s="57">
        <v>22</v>
      </c>
      <c r="I22" s="57">
        <v>2</v>
      </c>
      <c r="J22" s="57">
        <v>297</v>
      </c>
      <c r="K22" s="57">
        <v>198366</v>
      </c>
      <c r="L22" s="57">
        <v>667.89898989898995</v>
      </c>
      <c r="M22" s="58">
        <v>1500</v>
      </c>
      <c r="P22" s="17"/>
    </row>
    <row r="23" spans="1:18" ht="15" thickBot="1">
      <c r="A23" s="60" t="s">
        <v>39</v>
      </c>
      <c r="B23" s="57">
        <v>107</v>
      </c>
      <c r="C23" s="57">
        <v>192</v>
      </c>
      <c r="D23" s="57">
        <v>9</v>
      </c>
      <c r="E23" s="57">
        <v>4</v>
      </c>
      <c r="F23" s="57">
        <v>82</v>
      </c>
      <c r="G23" s="57">
        <v>142</v>
      </c>
      <c r="H23" s="57">
        <v>7</v>
      </c>
      <c r="I23" s="57">
        <v>2</v>
      </c>
      <c r="J23" s="57">
        <v>233</v>
      </c>
      <c r="K23" s="57">
        <v>134950</v>
      </c>
      <c r="L23" s="57">
        <v>579.18454935622321</v>
      </c>
      <c r="M23" s="58">
        <v>1200</v>
      </c>
      <c r="P23" s="17"/>
    </row>
    <row r="24" spans="1:18" ht="15" thickBot="1">
      <c r="A24" s="60" t="s">
        <v>40</v>
      </c>
      <c r="B24" s="57">
        <v>167</v>
      </c>
      <c r="C24" s="57">
        <v>163</v>
      </c>
      <c r="D24" s="57">
        <v>29</v>
      </c>
      <c r="E24" s="57">
        <v>8</v>
      </c>
      <c r="F24" s="57">
        <v>138</v>
      </c>
      <c r="G24" s="57">
        <v>163</v>
      </c>
      <c r="H24" s="57">
        <v>29</v>
      </c>
      <c r="I24" s="57">
        <v>8</v>
      </c>
      <c r="J24" s="57">
        <v>338</v>
      </c>
      <c r="K24" s="57">
        <v>198015.26</v>
      </c>
      <c r="L24" s="57">
        <v>585.8439644970415</v>
      </c>
      <c r="M24" s="58">
        <v>1100</v>
      </c>
      <c r="P24" s="17"/>
    </row>
    <row r="25" spans="1:18" ht="15" thickBot="1">
      <c r="A25" s="60" t="s">
        <v>41</v>
      </c>
      <c r="B25" s="57">
        <v>87</v>
      </c>
      <c r="C25" s="57">
        <v>139</v>
      </c>
      <c r="D25" s="57">
        <v>21</v>
      </c>
      <c r="E25" s="57">
        <v>2</v>
      </c>
      <c r="F25" s="57">
        <v>79</v>
      </c>
      <c r="G25" s="57">
        <v>126</v>
      </c>
      <c r="H25" s="57">
        <v>17</v>
      </c>
      <c r="I25" s="57">
        <v>2</v>
      </c>
      <c r="J25" s="57">
        <v>244</v>
      </c>
      <c r="K25" s="57">
        <v>180990</v>
      </c>
      <c r="L25" s="57">
        <v>741.76229508196718</v>
      </c>
      <c r="M25" s="58">
        <v>1500</v>
      </c>
      <c r="P25" s="17"/>
    </row>
    <row r="26" spans="1:18" ht="15" thickBot="1">
      <c r="A26" s="60" t="s">
        <v>42</v>
      </c>
      <c r="B26" s="57">
        <v>68</v>
      </c>
      <c r="C26" s="57">
        <v>207</v>
      </c>
      <c r="D26" s="57">
        <v>28</v>
      </c>
      <c r="E26" s="57">
        <v>2</v>
      </c>
      <c r="F26" s="57">
        <v>61</v>
      </c>
      <c r="G26" s="57">
        <v>178</v>
      </c>
      <c r="H26" s="57">
        <v>24</v>
      </c>
      <c r="I26" s="57">
        <v>2</v>
      </c>
      <c r="J26" s="57">
        <v>276</v>
      </c>
      <c r="K26" s="57">
        <v>170862</v>
      </c>
      <c r="L26" s="57">
        <v>619.06521739130437</v>
      </c>
      <c r="M26" s="58">
        <v>1213</v>
      </c>
      <c r="P26" s="17"/>
    </row>
    <row r="27" spans="1:18" ht="15" thickBot="1">
      <c r="A27" s="60" t="s">
        <v>43</v>
      </c>
      <c r="B27" s="57">
        <v>144</v>
      </c>
      <c r="C27" s="57">
        <v>314</v>
      </c>
      <c r="D27" s="57">
        <v>10</v>
      </c>
      <c r="E27" s="57">
        <v>4</v>
      </c>
      <c r="F27" s="57">
        <v>119</v>
      </c>
      <c r="G27" s="57">
        <v>272</v>
      </c>
      <c r="H27" s="57">
        <v>7</v>
      </c>
      <c r="I27" s="57">
        <v>3</v>
      </c>
      <c r="J27" s="57">
        <v>443</v>
      </c>
      <c r="K27" s="57">
        <v>267758</v>
      </c>
      <c r="L27" s="57">
        <v>604.41986455981942</v>
      </c>
      <c r="M27" s="58">
        <v>1220</v>
      </c>
      <c r="P27" s="17"/>
    </row>
    <row r="28" spans="1:18" ht="15" thickBot="1">
      <c r="A28" s="60" t="s">
        <v>44</v>
      </c>
      <c r="B28" s="57">
        <v>77</v>
      </c>
      <c r="C28" s="57">
        <v>81</v>
      </c>
      <c r="D28" s="57">
        <v>14</v>
      </c>
      <c r="E28" s="57">
        <v>3</v>
      </c>
      <c r="F28" s="57">
        <v>66</v>
      </c>
      <c r="G28" s="57">
        <v>76</v>
      </c>
      <c r="H28" s="57">
        <v>13</v>
      </c>
      <c r="I28" s="57">
        <v>1</v>
      </c>
      <c r="J28" s="57">
        <v>164</v>
      </c>
      <c r="K28" s="57">
        <v>132650</v>
      </c>
      <c r="L28" s="57">
        <v>808.84146341463418</v>
      </c>
      <c r="M28" s="58">
        <v>1200</v>
      </c>
      <c r="P28" s="17"/>
    </row>
    <row r="29" spans="1:18" ht="15" thickBot="1">
      <c r="A29" s="60" t="s">
        <v>45</v>
      </c>
      <c r="B29" s="57">
        <v>101</v>
      </c>
      <c r="C29" s="57">
        <v>143</v>
      </c>
      <c r="D29" s="57">
        <v>24</v>
      </c>
      <c r="E29" s="57">
        <v>2</v>
      </c>
      <c r="F29" s="57">
        <v>81</v>
      </c>
      <c r="G29" s="57">
        <v>112</v>
      </c>
      <c r="H29" s="57">
        <v>20</v>
      </c>
      <c r="I29" s="57">
        <v>2</v>
      </c>
      <c r="J29" s="57">
        <v>216</v>
      </c>
      <c r="K29" s="57">
        <v>165645</v>
      </c>
      <c r="L29" s="57">
        <v>766.875</v>
      </c>
      <c r="M29" s="58">
        <v>1600</v>
      </c>
      <c r="P29" s="17"/>
    </row>
    <row r="30" spans="1:18" ht="15" thickBot="1">
      <c r="A30" s="60" t="s">
        <v>46</v>
      </c>
      <c r="B30" s="57">
        <v>505</v>
      </c>
      <c r="C30" s="57">
        <v>415</v>
      </c>
      <c r="D30" s="57">
        <v>39</v>
      </c>
      <c r="E30" s="57">
        <v>9</v>
      </c>
      <c r="F30" s="57">
        <v>426</v>
      </c>
      <c r="G30" s="57">
        <v>390</v>
      </c>
      <c r="H30" s="57">
        <v>37</v>
      </c>
      <c r="I30" s="57">
        <v>9</v>
      </c>
      <c r="J30" s="57">
        <v>862</v>
      </c>
      <c r="K30" s="57">
        <v>557060</v>
      </c>
      <c r="L30" s="57">
        <v>646.24129930394429</v>
      </c>
      <c r="M30" s="58">
        <v>2000</v>
      </c>
      <c r="O30" s="169"/>
      <c r="P30" s="17"/>
      <c r="Q30" s="17"/>
      <c r="R30" s="17"/>
    </row>
    <row r="31" spans="1:18" ht="15" thickBot="1">
      <c r="A31" s="63" t="s">
        <v>86</v>
      </c>
      <c r="B31" s="67">
        <v>4074</v>
      </c>
      <c r="C31" s="67">
        <v>4836</v>
      </c>
      <c r="D31" s="67">
        <v>593</v>
      </c>
      <c r="E31" s="67">
        <v>126</v>
      </c>
      <c r="F31" s="67">
        <v>3412</v>
      </c>
      <c r="G31" s="67">
        <v>4231</v>
      </c>
      <c r="H31" s="67">
        <v>482</v>
      </c>
      <c r="I31" s="67">
        <v>118</v>
      </c>
      <c r="J31" s="67">
        <v>8884</v>
      </c>
      <c r="K31" s="67">
        <v>6337900.25</v>
      </c>
      <c r="L31" s="67">
        <v>713.40615150832957</v>
      </c>
      <c r="M31" s="70">
        <v>2500</v>
      </c>
    </row>
    <row r="32" spans="1:18" ht="15" thickBot="1">
      <c r="A32" s="60" t="s">
        <v>27</v>
      </c>
      <c r="B32" s="57">
        <v>48</v>
      </c>
      <c r="C32" s="57">
        <v>21</v>
      </c>
      <c r="D32" s="57">
        <v>12</v>
      </c>
      <c r="E32" s="57">
        <v>0</v>
      </c>
      <c r="F32" s="57">
        <v>48</v>
      </c>
      <c r="G32" s="57">
        <v>21</v>
      </c>
      <c r="H32" s="57">
        <v>12</v>
      </c>
      <c r="I32" s="57">
        <v>0</v>
      </c>
      <c r="J32" s="57">
        <v>98</v>
      </c>
      <c r="K32" s="57">
        <v>87500</v>
      </c>
      <c r="L32" s="57">
        <v>892.85714285714289</v>
      </c>
      <c r="M32" s="57">
        <v>1500</v>
      </c>
    </row>
    <row r="33" spans="1:16" ht="15" thickBot="1">
      <c r="A33" s="60" t="s">
        <v>28</v>
      </c>
      <c r="B33" s="57">
        <v>83</v>
      </c>
      <c r="C33" s="57">
        <v>29</v>
      </c>
      <c r="D33" s="57">
        <v>3</v>
      </c>
      <c r="E33" s="57">
        <v>0</v>
      </c>
      <c r="F33" s="57">
        <v>32</v>
      </c>
      <c r="G33" s="57">
        <v>23</v>
      </c>
      <c r="H33" s="57">
        <v>1</v>
      </c>
      <c r="I33" s="57">
        <v>0</v>
      </c>
      <c r="J33" s="57">
        <v>54</v>
      </c>
      <c r="K33" s="57">
        <v>29064</v>
      </c>
      <c r="L33" s="57">
        <v>538.22222222222217</v>
      </c>
      <c r="M33" s="57">
        <v>1090</v>
      </c>
    </row>
    <row r="34" spans="1:16" ht="15" thickBot="1">
      <c r="A34" s="60" t="s">
        <v>33</v>
      </c>
      <c r="B34" s="57">
        <v>52</v>
      </c>
      <c r="C34" s="57">
        <v>77</v>
      </c>
      <c r="D34" s="57">
        <v>21</v>
      </c>
      <c r="E34" s="57">
        <v>0</v>
      </c>
      <c r="F34" s="57">
        <v>52</v>
      </c>
      <c r="G34" s="57">
        <v>77</v>
      </c>
      <c r="H34" s="57">
        <v>21</v>
      </c>
      <c r="I34" s="57">
        <v>0</v>
      </c>
      <c r="J34" s="57">
        <v>150</v>
      </c>
      <c r="K34" s="57">
        <v>102360</v>
      </c>
      <c r="L34" s="57">
        <v>682.4</v>
      </c>
      <c r="M34" s="57">
        <v>1500</v>
      </c>
    </row>
    <row r="35" spans="1:16" s="114" customFormat="1" ht="15" thickBot="1">
      <c r="A35" s="120"/>
      <c r="B35" s="121">
        <v>38</v>
      </c>
      <c r="C35" s="121">
        <v>5</v>
      </c>
      <c r="D35" s="121">
        <v>0</v>
      </c>
      <c r="E35" s="121">
        <v>0</v>
      </c>
      <c r="F35" s="121">
        <v>25</v>
      </c>
      <c r="G35" s="121">
        <v>5</v>
      </c>
      <c r="H35" s="121">
        <v>0</v>
      </c>
      <c r="I35" s="121">
        <v>0</v>
      </c>
      <c r="J35" s="121">
        <v>30</v>
      </c>
      <c r="K35" s="121">
        <v>18400</v>
      </c>
      <c r="L35" s="121">
        <v>613.33333333333337</v>
      </c>
      <c r="M35" s="121">
        <v>1500</v>
      </c>
    </row>
    <row r="36" spans="1:16" ht="15" thickBot="1">
      <c r="A36" s="60" t="s">
        <v>29</v>
      </c>
      <c r="B36" s="57">
        <v>63</v>
      </c>
      <c r="C36" s="57">
        <v>16</v>
      </c>
      <c r="D36" s="57">
        <v>8</v>
      </c>
      <c r="E36" s="57">
        <v>1</v>
      </c>
      <c r="F36" s="57">
        <v>59</v>
      </c>
      <c r="G36" s="57">
        <v>16</v>
      </c>
      <c r="H36" s="57">
        <v>8</v>
      </c>
      <c r="I36" s="57">
        <v>1</v>
      </c>
      <c r="J36" s="57">
        <v>83</v>
      </c>
      <c r="K36" s="57">
        <v>69400</v>
      </c>
      <c r="L36" s="57">
        <v>836.14457831325296</v>
      </c>
      <c r="M36" s="57">
        <v>1000</v>
      </c>
      <c r="P36" s="17"/>
    </row>
    <row r="37" spans="1:16" ht="15" thickBot="1">
      <c r="A37" s="64" t="s">
        <v>90</v>
      </c>
      <c r="B37" s="40">
        <v>284</v>
      </c>
      <c r="C37" s="40">
        <v>148</v>
      </c>
      <c r="D37" s="40">
        <v>44</v>
      </c>
      <c r="E37" s="40">
        <v>1</v>
      </c>
      <c r="F37" s="40">
        <v>216</v>
      </c>
      <c r="G37" s="40">
        <v>142</v>
      </c>
      <c r="H37" s="40">
        <v>42</v>
      </c>
      <c r="I37" s="40">
        <v>1</v>
      </c>
      <c r="J37" s="40">
        <v>415</v>
      </c>
      <c r="K37" s="40">
        <v>306724</v>
      </c>
      <c r="L37" s="40">
        <v>739.09397590361448</v>
      </c>
      <c r="M37" s="40">
        <v>1500</v>
      </c>
    </row>
    <row r="38" spans="1:16" ht="15" thickBot="1">
      <c r="A38" s="65" t="s">
        <v>16</v>
      </c>
      <c r="B38" s="68">
        <v>4358</v>
      </c>
      <c r="C38" s="68">
        <v>4984</v>
      </c>
      <c r="D38" s="68">
        <v>637</v>
      </c>
      <c r="E38" s="68">
        <v>127</v>
      </c>
      <c r="F38" s="68">
        <v>3628</v>
      </c>
      <c r="G38" s="68">
        <v>4373</v>
      </c>
      <c r="H38" s="68">
        <v>524</v>
      </c>
      <c r="I38" s="68">
        <v>119</v>
      </c>
      <c r="J38" s="68">
        <v>9299</v>
      </c>
      <c r="K38" s="68">
        <v>6644624.25</v>
      </c>
      <c r="L38" s="68">
        <v>714.55255941499081</v>
      </c>
      <c r="M38" s="68">
        <v>2500</v>
      </c>
    </row>
    <row r="40" spans="1:16">
      <c r="A40" s="11" t="s">
        <v>177</v>
      </c>
    </row>
  </sheetData>
  <mergeCells count="8">
    <mergeCell ref="A3:A4"/>
    <mergeCell ref="A1:M1"/>
    <mergeCell ref="B3:E3"/>
    <mergeCell ref="F3:I3"/>
    <mergeCell ref="J3:J4"/>
    <mergeCell ref="K3:K4"/>
    <mergeCell ref="M3:M4"/>
    <mergeCell ref="L3:L4"/>
  </mergeCells>
  <pageMargins left="0.19685039370078741" right="0.19685039370078741" top="0.74803149606299213" bottom="0.74803149606299213" header="0.31496062992125984" footer="0.31496062992125984"/>
  <pageSetup paperSize="9" scale="74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I46"/>
  <sheetViews>
    <sheetView showGridLines="0" topLeftCell="A19" zoomScale="85" zoomScaleNormal="85" workbookViewId="0">
      <selection activeCell="B28" sqref="B28"/>
    </sheetView>
  </sheetViews>
  <sheetFormatPr baseColWidth="10" defaultRowHeight="14.4"/>
  <cols>
    <col min="1" max="1" width="25.08984375" customWidth="1"/>
    <col min="2" max="3" width="13.81640625" customWidth="1"/>
    <col min="4" max="4" width="21.81640625" customWidth="1"/>
    <col min="5" max="7" width="13.81640625" customWidth="1"/>
    <col min="9" max="9" width="16.6328125" customWidth="1"/>
    <col min="10" max="10" width="16.453125" customWidth="1"/>
    <col min="11" max="11" width="13.90625" customWidth="1"/>
  </cols>
  <sheetData>
    <row r="1" spans="1:7">
      <c r="A1" t="s">
        <v>5</v>
      </c>
    </row>
    <row r="4" spans="1:7" ht="15.6">
      <c r="A4" s="215" t="s">
        <v>173</v>
      </c>
      <c r="B4" s="215"/>
      <c r="C4" s="215"/>
      <c r="D4" s="215"/>
      <c r="E4" s="215"/>
      <c r="F4" s="215"/>
      <c r="G4" s="215"/>
    </row>
    <row r="5" spans="1:7" ht="15.6">
      <c r="A5" s="215" t="s">
        <v>174</v>
      </c>
      <c r="B5" s="215"/>
      <c r="C5" s="215"/>
      <c r="D5" s="215"/>
      <c r="E5" s="215"/>
      <c r="F5" s="215"/>
      <c r="G5" s="215"/>
    </row>
    <row r="6" spans="1:7" ht="8.25" customHeight="1" thickBot="1"/>
    <row r="7" spans="1:7" ht="15" thickBot="1">
      <c r="A7" s="206"/>
      <c r="B7" s="209" t="s">
        <v>3</v>
      </c>
      <c r="C7" s="210"/>
      <c r="D7" s="210"/>
      <c r="E7" s="210"/>
      <c r="F7" s="210"/>
      <c r="G7" s="210"/>
    </row>
    <row r="8" spans="1:7" ht="31.2" thickBot="1">
      <c r="A8" s="207"/>
      <c r="B8" s="211" t="s">
        <v>15</v>
      </c>
      <c r="C8" s="212"/>
      <c r="D8" s="1" t="s">
        <v>67</v>
      </c>
      <c r="E8" s="2" t="s">
        <v>1</v>
      </c>
      <c r="F8" s="213" t="s">
        <v>2</v>
      </c>
      <c r="G8" s="214"/>
    </row>
    <row r="9" spans="1:7" ht="29.4" thickBot="1">
      <c r="A9" s="208"/>
      <c r="B9" s="89" t="s">
        <v>6</v>
      </c>
      <c r="C9" s="90" t="s">
        <v>0</v>
      </c>
      <c r="D9" s="89" t="s">
        <v>6</v>
      </c>
      <c r="E9" s="90" t="s">
        <v>0</v>
      </c>
      <c r="F9" s="89" t="s">
        <v>6</v>
      </c>
      <c r="G9" s="91" t="s">
        <v>0</v>
      </c>
    </row>
    <row r="10" spans="1:7" ht="15" thickBot="1">
      <c r="A10" s="8" t="s">
        <v>4</v>
      </c>
      <c r="B10" s="52">
        <v>11909434</v>
      </c>
      <c r="C10" s="104">
        <v>45.2</v>
      </c>
      <c r="D10" s="52">
        <v>1616797</v>
      </c>
      <c r="E10" s="104">
        <v>64.400000000000006</v>
      </c>
      <c r="F10" s="52">
        <v>13526231</v>
      </c>
      <c r="G10" s="104">
        <v>46.86</v>
      </c>
    </row>
    <row r="11" spans="1:7" ht="15" thickBot="1">
      <c r="A11" s="6" t="s">
        <v>181</v>
      </c>
      <c r="B11" s="122">
        <v>5.3</v>
      </c>
      <c r="C11" s="95"/>
      <c r="D11" s="96">
        <v>-2.8</v>
      </c>
      <c r="E11" s="95"/>
      <c r="F11" s="122">
        <v>4.3</v>
      </c>
      <c r="G11" s="95"/>
    </row>
    <row r="12" spans="1:7" ht="15" thickBot="1">
      <c r="A12" s="6" t="s">
        <v>56</v>
      </c>
      <c r="B12" s="52">
        <v>7799499</v>
      </c>
      <c r="C12" s="96">
        <v>29.6</v>
      </c>
      <c r="D12" s="52">
        <v>538144</v>
      </c>
      <c r="E12" s="96">
        <v>21.5</v>
      </c>
      <c r="F12" s="52">
        <v>8337643</v>
      </c>
      <c r="G12" s="96">
        <v>28.89</v>
      </c>
    </row>
    <row r="13" spans="1:7" ht="15" thickBot="1">
      <c r="A13" s="6" t="s">
        <v>181</v>
      </c>
      <c r="B13" s="122">
        <v>-2</v>
      </c>
      <c r="C13" s="95"/>
      <c r="D13" s="96">
        <v>-8.3000000000000007</v>
      </c>
      <c r="E13" s="95"/>
      <c r="F13" s="96">
        <v>-2.4</v>
      </c>
      <c r="G13" s="95"/>
    </row>
    <row r="14" spans="1:7" ht="15" thickBot="1">
      <c r="A14" s="6" t="s">
        <v>144</v>
      </c>
      <c r="B14" s="52">
        <v>6644623</v>
      </c>
      <c r="C14" s="96">
        <v>25.2</v>
      </c>
      <c r="D14" s="52">
        <v>354826</v>
      </c>
      <c r="E14" s="96">
        <v>14.1</v>
      </c>
      <c r="F14" s="52">
        <v>6999449</v>
      </c>
      <c r="G14" s="96">
        <v>24.25</v>
      </c>
    </row>
    <row r="15" spans="1:7" ht="15" thickBot="1">
      <c r="A15" s="6" t="s">
        <v>181</v>
      </c>
      <c r="B15" s="122">
        <v>4.0999999999999996</v>
      </c>
      <c r="C15" s="95"/>
      <c r="D15" s="96">
        <v>5.7</v>
      </c>
      <c r="E15" s="95"/>
      <c r="F15" s="96">
        <v>4.2</v>
      </c>
      <c r="G15" s="95"/>
    </row>
    <row r="16" spans="1:7" ht="15" thickBot="1">
      <c r="A16" s="7" t="s">
        <v>2</v>
      </c>
      <c r="B16" s="53">
        <v>26353556</v>
      </c>
      <c r="C16" s="113">
        <v>99.999999999999986</v>
      </c>
      <c r="D16" s="53">
        <v>2509767</v>
      </c>
      <c r="E16" s="113">
        <v>100</v>
      </c>
      <c r="F16" s="53">
        <v>28863323</v>
      </c>
      <c r="G16" s="113">
        <v>100</v>
      </c>
    </row>
    <row r="17" spans="1:9" ht="15" thickBot="1">
      <c r="A17" s="6" t="s">
        <v>181</v>
      </c>
      <c r="B17" s="123">
        <v>2.8</v>
      </c>
      <c r="C17" s="98"/>
      <c r="D17" s="124">
        <v>-2.9</v>
      </c>
      <c r="E17" s="98"/>
      <c r="F17" s="124">
        <v>2.2000000000000002</v>
      </c>
      <c r="G17" s="196"/>
    </row>
    <row r="18" spans="1:9">
      <c r="A18" s="5"/>
      <c r="B18" s="99"/>
      <c r="C18" s="100"/>
      <c r="D18" s="101"/>
      <c r="E18" s="102"/>
      <c r="F18" s="101"/>
      <c r="G18" s="102"/>
    </row>
    <row r="19" spans="1:9">
      <c r="A19" s="11" t="s">
        <v>172</v>
      </c>
      <c r="I19" s="9"/>
    </row>
    <row r="20" spans="1:9">
      <c r="A20" s="3"/>
      <c r="F20" s="17"/>
      <c r="I20" s="9"/>
    </row>
    <row r="21" spans="1:9">
      <c r="A21" t="s">
        <v>7</v>
      </c>
      <c r="E21" s="139">
        <f>B16/F16</f>
        <v>0.91304649849222141</v>
      </c>
    </row>
    <row r="22" spans="1:9">
      <c r="A22" t="s">
        <v>8</v>
      </c>
      <c r="E22" s="139">
        <f>D16/F16</f>
        <v>8.6953501507778572E-2</v>
      </c>
    </row>
    <row r="27" spans="1:9" ht="15.6">
      <c r="B27" s="197" t="s">
        <v>195</v>
      </c>
    </row>
    <row r="28" spans="1:9" ht="15.6">
      <c r="B28" s="199" t="s">
        <v>196</v>
      </c>
    </row>
    <row r="46" spans="1:1">
      <c r="A46" s="200" t="s">
        <v>197</v>
      </c>
    </row>
  </sheetData>
  <mergeCells count="6">
    <mergeCell ref="A7:A9"/>
    <mergeCell ref="B7:G7"/>
    <mergeCell ref="B8:C8"/>
    <mergeCell ref="F8:G8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L44"/>
  <sheetViews>
    <sheetView showGridLines="0" topLeftCell="A13" zoomScale="70" zoomScaleNormal="70" workbookViewId="0">
      <selection activeCell="D33" sqref="D33"/>
    </sheetView>
  </sheetViews>
  <sheetFormatPr baseColWidth="10" defaultRowHeight="14.4"/>
  <cols>
    <col min="1" max="1" width="41.1796875" customWidth="1"/>
    <col min="2" max="5" width="19.81640625" customWidth="1"/>
    <col min="7" max="7" width="12.81640625" customWidth="1"/>
    <col min="8" max="8" width="14.1796875" customWidth="1"/>
  </cols>
  <sheetData>
    <row r="1" spans="1:5">
      <c r="A1" t="s">
        <v>5</v>
      </c>
    </row>
    <row r="5" spans="1:5" ht="30" customHeight="1">
      <c r="A5" s="220" t="s">
        <v>175</v>
      </c>
      <c r="B5" s="215"/>
      <c r="C5" s="215"/>
      <c r="D5" s="215"/>
      <c r="E5" s="215"/>
    </row>
    <row r="6" spans="1:5" ht="5.25" customHeight="1" thickBot="1">
      <c r="A6" s="221"/>
      <c r="B6" s="221"/>
      <c r="C6" s="221"/>
      <c r="D6" s="221"/>
      <c r="E6" s="221"/>
    </row>
    <row r="7" spans="1:5" ht="31.2" thickBot="1">
      <c r="A7" s="218" t="s">
        <v>9</v>
      </c>
      <c r="B7" s="216" t="s">
        <v>15</v>
      </c>
      <c r="C7" s="217"/>
      <c r="D7" s="31" t="s">
        <v>67</v>
      </c>
      <c r="E7" s="36" t="s">
        <v>2</v>
      </c>
    </row>
    <row r="8" spans="1:5" ht="29.4" thickBot="1">
      <c r="A8" s="219"/>
      <c r="B8" s="89" t="s">
        <v>10</v>
      </c>
      <c r="C8" s="89" t="s">
        <v>143</v>
      </c>
      <c r="D8" s="89" t="s">
        <v>6</v>
      </c>
      <c r="E8" s="89" t="s">
        <v>6</v>
      </c>
    </row>
    <row r="9" spans="1:5" ht="15" thickBot="1">
      <c r="A9" s="8" t="s">
        <v>11</v>
      </c>
      <c r="B9" s="52">
        <v>6025</v>
      </c>
      <c r="C9" s="52">
        <v>10365853</v>
      </c>
      <c r="D9" s="52">
        <v>1090840</v>
      </c>
      <c r="E9" s="52">
        <v>11456693</v>
      </c>
    </row>
    <row r="10" spans="1:5" ht="15" thickBot="1">
      <c r="A10" s="6" t="s">
        <v>181</v>
      </c>
      <c r="B10" s="122">
        <v>2.8</v>
      </c>
      <c r="C10" s="96">
        <v>6.7727934202470292</v>
      </c>
      <c r="D10" s="96">
        <v>0.27918658065844643</v>
      </c>
      <c r="E10" s="96">
        <v>6.1185067131919757</v>
      </c>
    </row>
    <row r="11" spans="1:5" ht="15" thickBot="1">
      <c r="A11" s="6" t="s">
        <v>12</v>
      </c>
      <c r="B11" s="52">
        <v>4686</v>
      </c>
      <c r="C11" s="52">
        <v>564809</v>
      </c>
      <c r="D11" s="52">
        <v>109963</v>
      </c>
      <c r="E11" s="52">
        <v>674772</v>
      </c>
    </row>
    <row r="12" spans="1:5" ht="15" thickBot="1">
      <c r="A12" s="6" t="s">
        <v>181</v>
      </c>
      <c r="B12" s="122">
        <v>-4.2</v>
      </c>
      <c r="C12" s="96">
        <v>-1.1567693758870461</v>
      </c>
      <c r="D12" s="96">
        <v>-7.4743786076098484</v>
      </c>
      <c r="E12" s="96">
        <v>-2.2445003006091864</v>
      </c>
    </row>
    <row r="13" spans="1:5" ht="15" thickBot="1">
      <c r="A13" s="7" t="s">
        <v>13</v>
      </c>
      <c r="B13" s="53">
        <v>10711</v>
      </c>
      <c r="C13" s="53">
        <v>10930662</v>
      </c>
      <c r="D13" s="53">
        <v>1200803</v>
      </c>
      <c r="E13" s="53">
        <v>12131465</v>
      </c>
    </row>
    <row r="14" spans="1:5" ht="15" thickBot="1">
      <c r="A14" s="6" t="s">
        <v>14</v>
      </c>
      <c r="B14" s="52">
        <v>696762</v>
      </c>
      <c r="C14" s="52">
        <v>978772</v>
      </c>
      <c r="D14" s="52">
        <v>415994</v>
      </c>
      <c r="E14" s="52">
        <v>1394766</v>
      </c>
    </row>
    <row r="15" spans="1:5" ht="15" thickBot="1">
      <c r="A15" s="93" t="s">
        <v>182</v>
      </c>
      <c r="B15" s="125">
        <v>-16.899999999999999</v>
      </c>
      <c r="C15" s="125">
        <v>-5.0086375900153346</v>
      </c>
      <c r="D15" s="126">
        <v>-8.8695720751311118</v>
      </c>
      <c r="E15" s="126">
        <v>-6.1939843778373511</v>
      </c>
    </row>
    <row r="16" spans="1:5" ht="15" thickBot="1">
      <c r="A16" s="7" t="s">
        <v>2</v>
      </c>
      <c r="B16" s="53"/>
      <c r="C16" s="53">
        <v>11909434</v>
      </c>
      <c r="D16" s="53">
        <v>1616797</v>
      </c>
      <c r="E16" s="53">
        <v>13526231</v>
      </c>
    </row>
    <row r="17" spans="1:12">
      <c r="A17" s="5" t="s">
        <v>182</v>
      </c>
      <c r="B17" s="10"/>
      <c r="C17" s="125">
        <v>5.2988529660188606</v>
      </c>
      <c r="D17" s="126">
        <v>-2.7859501145730556</v>
      </c>
      <c r="E17" s="126">
        <v>4.2624065597092109</v>
      </c>
    </row>
    <row r="19" spans="1:12">
      <c r="A19" s="11" t="s">
        <v>172</v>
      </c>
      <c r="D19" s="4"/>
    </row>
    <row r="20" spans="1:12">
      <c r="A20" s="11"/>
      <c r="D20" s="4"/>
    </row>
    <row r="21" spans="1:12">
      <c r="A21" t="s">
        <v>11</v>
      </c>
      <c r="C21" s="94">
        <f>E9/E16</f>
        <v>0.84699817709752256</v>
      </c>
      <c r="L21" s="4"/>
    </row>
    <row r="22" spans="1:12">
      <c r="A22" t="s">
        <v>12</v>
      </c>
      <c r="C22" s="94">
        <f>E11/E16</f>
        <v>4.9886180414928594E-2</v>
      </c>
    </row>
    <row r="23" spans="1:12">
      <c r="A23" t="s">
        <v>14</v>
      </c>
      <c r="C23" s="94">
        <f>E14/E16</f>
        <v>0.10311564248754883</v>
      </c>
    </row>
    <row r="24" spans="1:12">
      <c r="C24" s="4"/>
    </row>
    <row r="25" spans="1:12">
      <c r="A25" s="201" t="s">
        <v>203</v>
      </c>
    </row>
    <row r="44" spans="1:1">
      <c r="A44" s="200" t="s">
        <v>194</v>
      </c>
    </row>
  </sheetData>
  <mergeCells count="4">
    <mergeCell ref="B7:C7"/>
    <mergeCell ref="A7:A8"/>
    <mergeCell ref="A5:E5"/>
    <mergeCell ref="A6:E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K163"/>
  <sheetViews>
    <sheetView topLeftCell="A35" zoomScaleNormal="100" workbookViewId="0">
      <selection activeCell="F80" sqref="F80:F81"/>
    </sheetView>
  </sheetViews>
  <sheetFormatPr baseColWidth="10" defaultRowHeight="14.4"/>
  <cols>
    <col min="1" max="1" width="16.453125" customWidth="1"/>
    <col min="2" max="7" width="15.453125" customWidth="1"/>
  </cols>
  <sheetData>
    <row r="1" spans="1:11">
      <c r="D1" t="s">
        <v>16</v>
      </c>
      <c r="G1" t="s">
        <v>16</v>
      </c>
      <c r="J1" t="s">
        <v>16</v>
      </c>
    </row>
    <row r="2" spans="1:11" ht="28.8">
      <c r="A2" s="12"/>
      <c r="B2" s="79" t="s">
        <v>102</v>
      </c>
      <c r="C2" s="79" t="s">
        <v>103</v>
      </c>
      <c r="D2" s="80" t="s">
        <v>51</v>
      </c>
      <c r="E2" s="79" t="s">
        <v>104</v>
      </c>
      <c r="F2" s="79" t="s">
        <v>105</v>
      </c>
      <c r="G2" s="80" t="s">
        <v>52</v>
      </c>
      <c r="H2" s="79" t="s">
        <v>106</v>
      </c>
      <c r="I2" s="79" t="s">
        <v>107</v>
      </c>
      <c r="J2" s="80" t="s">
        <v>109</v>
      </c>
      <c r="K2" s="84" t="s">
        <v>108</v>
      </c>
    </row>
    <row r="3" spans="1:11">
      <c r="A3" s="12" t="s">
        <v>17</v>
      </c>
      <c r="B3" s="87">
        <v>26240</v>
      </c>
      <c r="C3" s="13">
        <v>15111</v>
      </c>
      <c r="D3" s="81">
        <f t="shared" ref="D3:D34" si="0">SUM(B3:C3)</f>
        <v>41351</v>
      </c>
      <c r="E3" s="13">
        <v>461370</v>
      </c>
      <c r="F3" s="13">
        <v>16959</v>
      </c>
      <c r="G3" s="81">
        <f t="shared" ref="G3:G34" si="1">SUM(E3+F3)</f>
        <v>478329</v>
      </c>
      <c r="H3" s="13">
        <v>21267</v>
      </c>
      <c r="I3" s="13">
        <v>2287</v>
      </c>
      <c r="J3" s="81">
        <f t="shared" ref="J3:J34" si="2">SUM(H3+I3)</f>
        <v>23554</v>
      </c>
      <c r="K3" s="83">
        <f t="shared" ref="K3:K33" si="3">SUM(D3+G3+J3)</f>
        <v>543234</v>
      </c>
    </row>
    <row r="4" spans="1:11">
      <c r="A4" s="12" t="s">
        <v>18</v>
      </c>
      <c r="B4" s="87">
        <v>79000</v>
      </c>
      <c r="C4" s="13">
        <v>20399</v>
      </c>
      <c r="D4" s="81">
        <f t="shared" si="0"/>
        <v>99399</v>
      </c>
      <c r="E4" s="13">
        <v>239558</v>
      </c>
      <c r="F4" s="13">
        <v>12079</v>
      </c>
      <c r="G4" s="81">
        <f t="shared" si="1"/>
        <v>251637</v>
      </c>
      <c r="H4" s="13">
        <v>15397</v>
      </c>
      <c r="I4" s="13">
        <v>4234</v>
      </c>
      <c r="J4" s="81">
        <f t="shared" si="2"/>
        <v>19631</v>
      </c>
      <c r="K4" s="83">
        <f t="shared" si="3"/>
        <v>370667</v>
      </c>
    </row>
    <row r="5" spans="1:11">
      <c r="A5" s="12" t="s">
        <v>19</v>
      </c>
      <c r="B5" s="88">
        <v>19472</v>
      </c>
      <c r="C5" s="13">
        <v>0</v>
      </c>
      <c r="D5" s="81">
        <f t="shared" si="0"/>
        <v>19472</v>
      </c>
      <c r="E5" s="13">
        <v>134074</v>
      </c>
      <c r="F5" s="13">
        <v>7027</v>
      </c>
      <c r="G5" s="81">
        <f t="shared" si="1"/>
        <v>141101</v>
      </c>
      <c r="H5" s="13">
        <v>20007</v>
      </c>
      <c r="I5" s="13">
        <v>463</v>
      </c>
      <c r="J5" s="81">
        <f t="shared" si="2"/>
        <v>20470</v>
      </c>
      <c r="K5" s="83">
        <f t="shared" si="3"/>
        <v>181043</v>
      </c>
    </row>
    <row r="6" spans="1:11">
      <c r="A6" s="12" t="s">
        <v>20</v>
      </c>
      <c r="B6" s="87">
        <v>42261</v>
      </c>
      <c r="C6" s="13">
        <v>0</v>
      </c>
      <c r="D6" s="81">
        <f t="shared" si="0"/>
        <v>42261</v>
      </c>
      <c r="E6" s="13">
        <v>517156</v>
      </c>
      <c r="F6" s="13">
        <v>29972</v>
      </c>
      <c r="G6" s="81">
        <f t="shared" si="1"/>
        <v>547128</v>
      </c>
      <c r="H6" s="13">
        <v>16693</v>
      </c>
      <c r="I6" s="13">
        <v>1861</v>
      </c>
      <c r="J6" s="81">
        <f t="shared" si="2"/>
        <v>18554</v>
      </c>
      <c r="K6" s="83">
        <f t="shared" si="3"/>
        <v>607943</v>
      </c>
    </row>
    <row r="7" spans="1:11">
      <c r="A7" s="12" t="s">
        <v>21</v>
      </c>
      <c r="B7" s="87">
        <v>8729</v>
      </c>
      <c r="C7" s="13">
        <v>18914</v>
      </c>
      <c r="D7" s="81">
        <f t="shared" si="0"/>
        <v>27643</v>
      </c>
      <c r="E7" s="13">
        <v>185183</v>
      </c>
      <c r="F7" s="13">
        <v>19572</v>
      </c>
      <c r="G7" s="81">
        <f t="shared" si="1"/>
        <v>204755</v>
      </c>
      <c r="H7" s="13">
        <v>16208</v>
      </c>
      <c r="I7" s="13">
        <v>5101</v>
      </c>
      <c r="J7" s="81">
        <f t="shared" si="2"/>
        <v>21309</v>
      </c>
      <c r="K7" s="83">
        <f t="shared" si="3"/>
        <v>253707</v>
      </c>
    </row>
    <row r="8" spans="1:11">
      <c r="A8" s="12" t="s">
        <v>22</v>
      </c>
      <c r="B8" s="87">
        <v>9500</v>
      </c>
      <c r="C8" s="13">
        <v>4673</v>
      </c>
      <c r="D8" s="81">
        <f t="shared" si="0"/>
        <v>14173</v>
      </c>
      <c r="E8" s="13">
        <v>149549</v>
      </c>
      <c r="F8" s="13">
        <v>12256</v>
      </c>
      <c r="G8" s="81">
        <f t="shared" si="1"/>
        <v>161805</v>
      </c>
      <c r="H8" s="13">
        <v>10586</v>
      </c>
      <c r="I8" s="13">
        <v>894</v>
      </c>
      <c r="J8" s="81">
        <f t="shared" si="2"/>
        <v>11480</v>
      </c>
      <c r="K8" s="83">
        <f t="shared" si="3"/>
        <v>187458</v>
      </c>
    </row>
    <row r="9" spans="1:11">
      <c r="A9" s="12" t="s">
        <v>23</v>
      </c>
      <c r="B9" s="87">
        <v>0</v>
      </c>
      <c r="C9" s="13">
        <v>0</v>
      </c>
      <c r="D9" s="81">
        <f t="shared" si="0"/>
        <v>0</v>
      </c>
      <c r="E9" s="13">
        <v>24350</v>
      </c>
      <c r="F9" s="13">
        <v>654</v>
      </c>
      <c r="G9" s="81">
        <f t="shared" si="1"/>
        <v>25004</v>
      </c>
      <c r="H9" s="13">
        <v>412</v>
      </c>
      <c r="I9" s="13">
        <v>0</v>
      </c>
      <c r="J9" s="81">
        <f t="shared" si="2"/>
        <v>412</v>
      </c>
      <c r="K9" s="83">
        <f t="shared" si="3"/>
        <v>25416</v>
      </c>
    </row>
    <row r="10" spans="1:11">
      <c r="A10" s="12" t="s">
        <v>24</v>
      </c>
      <c r="B10" s="87">
        <v>82611</v>
      </c>
      <c r="C10" s="13">
        <v>58114</v>
      </c>
      <c r="D10" s="81">
        <f t="shared" si="0"/>
        <v>140725</v>
      </c>
      <c r="E10" s="13">
        <v>567458</v>
      </c>
      <c r="F10" s="13">
        <v>35808</v>
      </c>
      <c r="G10" s="81">
        <f t="shared" si="1"/>
        <v>603266</v>
      </c>
      <c r="H10" s="13">
        <v>20344</v>
      </c>
      <c r="I10" s="13">
        <v>2451</v>
      </c>
      <c r="J10" s="81">
        <f t="shared" si="2"/>
        <v>22795</v>
      </c>
      <c r="K10" s="83">
        <f t="shared" si="3"/>
        <v>766786</v>
      </c>
    </row>
    <row r="11" spans="1:11">
      <c r="A11" s="12" t="s">
        <v>25</v>
      </c>
      <c r="B11" s="87">
        <v>9404</v>
      </c>
      <c r="C11" s="13">
        <v>4864</v>
      </c>
      <c r="D11" s="81">
        <f t="shared" si="0"/>
        <v>14268</v>
      </c>
      <c r="E11" s="13">
        <v>286339</v>
      </c>
      <c r="F11" s="13">
        <v>16241</v>
      </c>
      <c r="G11" s="81">
        <f t="shared" si="1"/>
        <v>302580</v>
      </c>
      <c r="H11" s="13">
        <v>25319</v>
      </c>
      <c r="I11" s="13">
        <v>1617</v>
      </c>
      <c r="J11" s="81">
        <f t="shared" si="2"/>
        <v>26936</v>
      </c>
      <c r="K11" s="83">
        <f t="shared" si="3"/>
        <v>343784</v>
      </c>
    </row>
    <row r="12" spans="1:11">
      <c r="A12" s="12" t="s">
        <v>26</v>
      </c>
      <c r="B12" s="88">
        <v>8040</v>
      </c>
      <c r="C12" s="13">
        <v>0</v>
      </c>
      <c r="D12" s="81">
        <f t="shared" si="0"/>
        <v>8040</v>
      </c>
      <c r="E12" s="13">
        <v>412448</v>
      </c>
      <c r="F12" s="13">
        <v>55187</v>
      </c>
      <c r="G12" s="81">
        <f t="shared" si="1"/>
        <v>467635</v>
      </c>
      <c r="H12" s="13">
        <v>33343</v>
      </c>
      <c r="I12" s="13">
        <v>2479</v>
      </c>
      <c r="J12" s="81">
        <f t="shared" si="2"/>
        <v>35822</v>
      </c>
      <c r="K12" s="83">
        <f t="shared" si="3"/>
        <v>511497</v>
      </c>
    </row>
    <row r="13" spans="1:11">
      <c r="A13" s="12" t="s">
        <v>27</v>
      </c>
      <c r="B13" s="87">
        <v>0</v>
      </c>
      <c r="C13" s="13">
        <v>0</v>
      </c>
      <c r="D13" s="81">
        <f t="shared" si="0"/>
        <v>0</v>
      </c>
      <c r="E13" s="13">
        <v>71261</v>
      </c>
      <c r="F13" s="13">
        <v>6010</v>
      </c>
      <c r="G13" s="81">
        <f t="shared" si="1"/>
        <v>77271</v>
      </c>
      <c r="H13" s="13">
        <v>842</v>
      </c>
      <c r="I13" s="13">
        <v>0</v>
      </c>
      <c r="J13" s="81">
        <f t="shared" si="2"/>
        <v>842</v>
      </c>
      <c r="K13" s="83">
        <f t="shared" si="3"/>
        <v>78113</v>
      </c>
    </row>
    <row r="14" spans="1:11">
      <c r="A14" s="12" t="s">
        <v>28</v>
      </c>
      <c r="B14" s="88">
        <v>1732</v>
      </c>
      <c r="C14" s="13">
        <v>0</v>
      </c>
      <c r="D14" s="81">
        <f t="shared" si="0"/>
        <v>1732</v>
      </c>
      <c r="E14" s="13">
        <v>47494</v>
      </c>
      <c r="F14" s="13">
        <v>1959</v>
      </c>
      <c r="G14" s="81">
        <f t="shared" si="1"/>
        <v>49453</v>
      </c>
      <c r="H14" s="13">
        <v>784</v>
      </c>
      <c r="I14" s="13">
        <v>0</v>
      </c>
      <c r="J14" s="81">
        <f t="shared" si="2"/>
        <v>784</v>
      </c>
      <c r="K14" s="83">
        <f t="shared" si="3"/>
        <v>51969</v>
      </c>
    </row>
    <row r="15" spans="1:11">
      <c r="A15" s="12" t="s">
        <v>29</v>
      </c>
      <c r="B15" s="87">
        <v>20359</v>
      </c>
      <c r="C15" s="13">
        <v>0</v>
      </c>
      <c r="D15" s="81">
        <f t="shared" si="0"/>
        <v>20359</v>
      </c>
      <c r="E15" s="13">
        <v>163743</v>
      </c>
      <c r="F15" s="13">
        <v>1961</v>
      </c>
      <c r="G15" s="81">
        <f t="shared" si="1"/>
        <v>165704</v>
      </c>
      <c r="H15" s="13">
        <v>44</v>
      </c>
      <c r="I15" s="13">
        <v>0</v>
      </c>
      <c r="J15" s="81">
        <f t="shared" si="2"/>
        <v>44</v>
      </c>
      <c r="K15" s="83">
        <f t="shared" si="3"/>
        <v>186107</v>
      </c>
    </row>
    <row r="16" spans="1:11">
      <c r="A16" s="12" t="s">
        <v>30</v>
      </c>
      <c r="B16" s="87">
        <v>19190</v>
      </c>
      <c r="C16" s="13">
        <v>29468</v>
      </c>
      <c r="D16" s="81">
        <f t="shared" si="0"/>
        <v>48658</v>
      </c>
      <c r="E16" s="13">
        <v>988295</v>
      </c>
      <c r="F16" s="13">
        <v>134406</v>
      </c>
      <c r="G16" s="81">
        <f t="shared" si="1"/>
        <v>1122701</v>
      </c>
      <c r="H16" s="13">
        <v>71797</v>
      </c>
      <c r="I16" s="13">
        <v>9166</v>
      </c>
      <c r="J16" s="81">
        <f t="shared" si="2"/>
        <v>80963</v>
      </c>
      <c r="K16" s="83">
        <f t="shared" si="3"/>
        <v>1252322</v>
      </c>
    </row>
    <row r="17" spans="1:11">
      <c r="A17" s="12" t="s">
        <v>31</v>
      </c>
      <c r="B17" s="87">
        <v>14985</v>
      </c>
      <c r="C17" s="13">
        <v>4456</v>
      </c>
      <c r="D17" s="81">
        <f t="shared" si="0"/>
        <v>19441</v>
      </c>
      <c r="E17" s="13">
        <v>96271</v>
      </c>
      <c r="F17" s="13">
        <v>3922</v>
      </c>
      <c r="G17" s="81">
        <f t="shared" si="1"/>
        <v>100193</v>
      </c>
      <c r="H17" s="13">
        <v>3941</v>
      </c>
      <c r="I17" s="13">
        <v>57</v>
      </c>
      <c r="J17" s="81">
        <f t="shared" si="2"/>
        <v>3998</v>
      </c>
      <c r="K17" s="83">
        <f t="shared" si="3"/>
        <v>123632</v>
      </c>
    </row>
    <row r="18" spans="1:11">
      <c r="A18" s="12" t="s">
        <v>32</v>
      </c>
      <c r="B18" s="87">
        <v>24368</v>
      </c>
      <c r="C18" s="13">
        <v>0</v>
      </c>
      <c r="D18" s="81">
        <f t="shared" si="0"/>
        <v>24368</v>
      </c>
      <c r="E18" s="13">
        <v>367645</v>
      </c>
      <c r="F18" s="13">
        <v>50442</v>
      </c>
      <c r="G18" s="81">
        <f t="shared" si="1"/>
        <v>418087</v>
      </c>
      <c r="H18" s="13">
        <v>11517</v>
      </c>
      <c r="I18" s="13">
        <v>938</v>
      </c>
      <c r="J18" s="81">
        <f t="shared" si="2"/>
        <v>12455</v>
      </c>
      <c r="K18" s="83">
        <f t="shared" si="3"/>
        <v>454910</v>
      </c>
    </row>
    <row r="19" spans="1:11">
      <c r="A19" s="12" t="s">
        <v>33</v>
      </c>
      <c r="B19" s="87">
        <v>0</v>
      </c>
      <c r="C19" s="13">
        <v>0</v>
      </c>
      <c r="D19" s="81">
        <f t="shared" si="0"/>
        <v>0</v>
      </c>
      <c r="E19" s="13">
        <v>72757</v>
      </c>
      <c r="F19" s="13">
        <v>11756</v>
      </c>
      <c r="G19" s="81">
        <f t="shared" si="1"/>
        <v>84513</v>
      </c>
      <c r="H19" s="13">
        <v>1565</v>
      </c>
      <c r="I19" s="13">
        <v>227</v>
      </c>
      <c r="J19" s="81">
        <f t="shared" si="2"/>
        <v>1792</v>
      </c>
      <c r="K19" s="83">
        <f t="shared" si="3"/>
        <v>86305</v>
      </c>
    </row>
    <row r="20" spans="1:11" s="114" customFormat="1">
      <c r="A20" s="12" t="s">
        <v>47</v>
      </c>
      <c r="B20" s="87">
        <v>0</v>
      </c>
      <c r="C20" s="13">
        <v>0</v>
      </c>
      <c r="D20" s="81">
        <v>0</v>
      </c>
      <c r="E20" s="13">
        <v>0</v>
      </c>
      <c r="F20" s="13">
        <v>0</v>
      </c>
      <c r="G20" s="81"/>
      <c r="H20" s="13">
        <v>0</v>
      </c>
      <c r="I20" s="13">
        <v>0</v>
      </c>
      <c r="J20" s="81">
        <v>0</v>
      </c>
      <c r="K20" s="83">
        <v>0</v>
      </c>
    </row>
    <row r="21" spans="1:11">
      <c r="A21" s="12" t="s">
        <v>34</v>
      </c>
      <c r="B21" s="87">
        <v>15172</v>
      </c>
      <c r="C21" s="13">
        <v>0</v>
      </c>
      <c r="D21" s="81">
        <f t="shared" si="0"/>
        <v>15172</v>
      </c>
      <c r="E21" s="13">
        <v>483025</v>
      </c>
      <c r="F21" s="13">
        <v>16320</v>
      </c>
      <c r="G21" s="81">
        <f t="shared" si="1"/>
        <v>499345</v>
      </c>
      <c r="H21" s="13">
        <v>22739</v>
      </c>
      <c r="I21" s="13">
        <v>2504</v>
      </c>
      <c r="J21" s="81">
        <f t="shared" si="2"/>
        <v>25243</v>
      </c>
      <c r="K21" s="83">
        <f t="shared" si="3"/>
        <v>539760</v>
      </c>
    </row>
    <row r="22" spans="1:11">
      <c r="A22" s="12" t="s">
        <v>35</v>
      </c>
      <c r="B22" s="87">
        <v>7954</v>
      </c>
      <c r="C22" s="13">
        <v>0</v>
      </c>
      <c r="D22" s="81">
        <f t="shared" si="0"/>
        <v>7954</v>
      </c>
      <c r="E22" s="13">
        <v>321083</v>
      </c>
      <c r="F22" s="13">
        <v>28241</v>
      </c>
      <c r="G22" s="81">
        <f t="shared" si="1"/>
        <v>349324</v>
      </c>
      <c r="H22" s="13">
        <v>52757</v>
      </c>
      <c r="I22" s="13">
        <v>3590</v>
      </c>
      <c r="J22" s="81">
        <f t="shared" si="2"/>
        <v>56347</v>
      </c>
      <c r="K22" s="83">
        <f t="shared" si="3"/>
        <v>413625</v>
      </c>
    </row>
    <row r="23" spans="1:11">
      <c r="A23" s="12" t="s">
        <v>36</v>
      </c>
      <c r="B23" s="87">
        <v>34198</v>
      </c>
      <c r="C23" s="13">
        <v>0</v>
      </c>
      <c r="D23" s="81">
        <f t="shared" si="0"/>
        <v>34198</v>
      </c>
      <c r="E23" s="13">
        <v>444194</v>
      </c>
      <c r="F23" s="13">
        <v>171655</v>
      </c>
      <c r="G23" s="81">
        <f t="shared" si="1"/>
        <v>615849</v>
      </c>
      <c r="H23" s="13">
        <v>53581</v>
      </c>
      <c r="I23" s="13">
        <v>38651</v>
      </c>
      <c r="J23" s="81">
        <f t="shared" si="2"/>
        <v>92232</v>
      </c>
      <c r="K23" s="83">
        <f t="shared" si="3"/>
        <v>742279</v>
      </c>
    </row>
    <row r="24" spans="1:11">
      <c r="A24" s="12" t="s">
        <v>37</v>
      </c>
      <c r="B24" s="87">
        <v>26913</v>
      </c>
      <c r="C24" s="13">
        <v>0</v>
      </c>
      <c r="D24" s="81">
        <f t="shared" si="0"/>
        <v>26913</v>
      </c>
      <c r="E24" s="13">
        <v>280670</v>
      </c>
      <c r="F24" s="13">
        <v>13211</v>
      </c>
      <c r="G24" s="81">
        <f t="shared" si="1"/>
        <v>293881</v>
      </c>
      <c r="H24" s="13">
        <v>13047</v>
      </c>
      <c r="I24" s="13">
        <v>223</v>
      </c>
      <c r="J24" s="81">
        <f t="shared" si="2"/>
        <v>13270</v>
      </c>
      <c r="K24" s="83">
        <f t="shared" si="3"/>
        <v>334064</v>
      </c>
    </row>
    <row r="25" spans="1:11">
      <c r="A25" s="12" t="s">
        <v>38</v>
      </c>
      <c r="B25" s="87">
        <v>11260</v>
      </c>
      <c r="C25" s="13">
        <v>0</v>
      </c>
      <c r="D25" s="81">
        <f t="shared" si="0"/>
        <v>11260</v>
      </c>
      <c r="E25" s="13">
        <v>440164</v>
      </c>
      <c r="F25" s="13">
        <v>47678</v>
      </c>
      <c r="G25" s="81">
        <f t="shared" si="1"/>
        <v>487842</v>
      </c>
      <c r="H25" s="13">
        <v>48115</v>
      </c>
      <c r="I25" s="13">
        <v>6440</v>
      </c>
      <c r="J25" s="81">
        <f t="shared" si="2"/>
        <v>54555</v>
      </c>
      <c r="K25" s="83">
        <f t="shared" si="3"/>
        <v>553657</v>
      </c>
    </row>
    <row r="26" spans="1:11">
      <c r="A26" s="12" t="s">
        <v>39</v>
      </c>
      <c r="B26" s="88">
        <v>61641</v>
      </c>
      <c r="C26" s="13">
        <v>58587</v>
      </c>
      <c r="D26" s="81">
        <f t="shared" si="0"/>
        <v>120228</v>
      </c>
      <c r="E26" s="13">
        <v>265736</v>
      </c>
      <c r="F26" s="13">
        <v>59147</v>
      </c>
      <c r="G26" s="81">
        <f t="shared" si="1"/>
        <v>324883</v>
      </c>
      <c r="H26" s="13">
        <v>6232</v>
      </c>
      <c r="I26" s="13">
        <v>5984</v>
      </c>
      <c r="J26" s="81">
        <f t="shared" si="2"/>
        <v>12216</v>
      </c>
      <c r="K26" s="83">
        <f t="shared" si="3"/>
        <v>457327</v>
      </c>
    </row>
    <row r="27" spans="1:11">
      <c r="A27" s="12" t="s">
        <v>40</v>
      </c>
      <c r="B27" s="88">
        <v>15421</v>
      </c>
      <c r="C27" s="13">
        <v>12308</v>
      </c>
      <c r="D27" s="81">
        <f t="shared" si="0"/>
        <v>27729</v>
      </c>
      <c r="E27" s="13">
        <v>287171</v>
      </c>
      <c r="F27" s="13">
        <v>32834</v>
      </c>
      <c r="G27" s="81">
        <f t="shared" si="1"/>
        <v>320005</v>
      </c>
      <c r="H27" s="13">
        <v>11172</v>
      </c>
      <c r="I27" s="13">
        <v>1636</v>
      </c>
      <c r="J27" s="81">
        <f t="shared" si="2"/>
        <v>12808</v>
      </c>
      <c r="K27" s="83">
        <f t="shared" si="3"/>
        <v>360542</v>
      </c>
    </row>
    <row r="28" spans="1:11">
      <c r="A28" s="12" t="s">
        <v>41</v>
      </c>
      <c r="B28" s="87">
        <v>11330</v>
      </c>
      <c r="C28" s="13">
        <v>0</v>
      </c>
      <c r="D28" s="81">
        <f t="shared" si="0"/>
        <v>11330</v>
      </c>
      <c r="E28" s="13">
        <v>268122</v>
      </c>
      <c r="F28" s="13">
        <v>31949</v>
      </c>
      <c r="G28" s="81">
        <f t="shared" si="1"/>
        <v>300071</v>
      </c>
      <c r="H28" s="13">
        <v>13321</v>
      </c>
      <c r="I28" s="13">
        <v>1133</v>
      </c>
      <c r="J28" s="81">
        <f t="shared" si="2"/>
        <v>14454</v>
      </c>
      <c r="K28" s="83">
        <f t="shared" si="3"/>
        <v>325855</v>
      </c>
    </row>
    <row r="29" spans="1:11">
      <c r="A29" s="12" t="s">
        <v>42</v>
      </c>
      <c r="B29" s="87">
        <v>53292</v>
      </c>
      <c r="C29" s="13">
        <v>78848</v>
      </c>
      <c r="D29" s="81">
        <f t="shared" si="0"/>
        <v>132140</v>
      </c>
      <c r="E29" s="13">
        <v>456835</v>
      </c>
      <c r="F29" s="13">
        <v>115572</v>
      </c>
      <c r="G29" s="81">
        <f t="shared" si="1"/>
        <v>572407</v>
      </c>
      <c r="H29" s="13">
        <v>23812</v>
      </c>
      <c r="I29" s="13">
        <v>9262</v>
      </c>
      <c r="J29" s="81">
        <f t="shared" si="2"/>
        <v>33074</v>
      </c>
      <c r="K29" s="83">
        <f t="shared" si="3"/>
        <v>737621</v>
      </c>
    </row>
    <row r="30" spans="1:11">
      <c r="A30" s="12" t="s">
        <v>43</v>
      </c>
      <c r="B30" s="87">
        <v>61628</v>
      </c>
      <c r="C30" s="13">
        <v>12236</v>
      </c>
      <c r="D30" s="81">
        <f t="shared" si="0"/>
        <v>73864</v>
      </c>
      <c r="E30" s="13">
        <v>458675</v>
      </c>
      <c r="F30" s="13">
        <v>37494</v>
      </c>
      <c r="G30" s="81">
        <f t="shared" si="1"/>
        <v>496169</v>
      </c>
      <c r="H30" s="13">
        <v>18852</v>
      </c>
      <c r="I30" s="13">
        <v>1534</v>
      </c>
      <c r="J30" s="81">
        <f t="shared" si="2"/>
        <v>20386</v>
      </c>
      <c r="K30" s="83">
        <f t="shared" si="3"/>
        <v>590419</v>
      </c>
    </row>
    <row r="31" spans="1:11">
      <c r="A31" s="12" t="s">
        <v>44</v>
      </c>
      <c r="B31" s="88">
        <v>3916</v>
      </c>
      <c r="C31" s="13">
        <v>19227</v>
      </c>
      <c r="D31" s="81">
        <f t="shared" si="0"/>
        <v>23143</v>
      </c>
      <c r="E31" s="13">
        <v>311599</v>
      </c>
      <c r="F31" s="13">
        <v>18121</v>
      </c>
      <c r="G31" s="81">
        <f t="shared" si="1"/>
        <v>329720</v>
      </c>
      <c r="H31" s="13">
        <v>16373</v>
      </c>
      <c r="I31" s="13">
        <v>4178</v>
      </c>
      <c r="J31" s="81">
        <f t="shared" si="2"/>
        <v>20551</v>
      </c>
      <c r="K31" s="83">
        <f t="shared" si="3"/>
        <v>373414</v>
      </c>
    </row>
    <row r="32" spans="1:11">
      <c r="A32" s="12" t="s">
        <v>45</v>
      </c>
      <c r="B32" s="87">
        <v>170799</v>
      </c>
      <c r="C32" s="13">
        <v>15961</v>
      </c>
      <c r="D32" s="81">
        <f t="shared" si="0"/>
        <v>186760</v>
      </c>
      <c r="E32" s="13">
        <v>594503</v>
      </c>
      <c r="F32" s="13">
        <v>32164</v>
      </c>
      <c r="G32" s="81">
        <f t="shared" si="1"/>
        <v>626667</v>
      </c>
      <c r="H32" s="13">
        <v>3367</v>
      </c>
      <c r="I32" s="13">
        <v>282</v>
      </c>
      <c r="J32" s="81">
        <f t="shared" si="2"/>
        <v>3649</v>
      </c>
      <c r="K32" s="83">
        <f t="shared" si="3"/>
        <v>817076</v>
      </c>
    </row>
    <row r="33" spans="1:11">
      <c r="A33" s="12" t="s">
        <v>46</v>
      </c>
      <c r="B33" s="87">
        <v>139357</v>
      </c>
      <c r="C33" s="13">
        <v>62828</v>
      </c>
      <c r="D33" s="81">
        <f t="shared" si="0"/>
        <v>202185</v>
      </c>
      <c r="E33" s="13">
        <v>969124</v>
      </c>
      <c r="F33" s="13">
        <v>70243</v>
      </c>
      <c r="G33" s="81">
        <f t="shared" si="1"/>
        <v>1039367</v>
      </c>
      <c r="H33" s="13">
        <v>11375</v>
      </c>
      <c r="I33" s="13">
        <v>2771</v>
      </c>
      <c r="J33" s="81">
        <f t="shared" si="2"/>
        <v>14146</v>
      </c>
      <c r="K33" s="83">
        <f t="shared" si="3"/>
        <v>1255698</v>
      </c>
    </row>
    <row r="34" spans="1:11">
      <c r="A34" s="77" t="s">
        <v>2</v>
      </c>
      <c r="B34" s="78">
        <f>SUM(B3:B33)</f>
        <v>978772</v>
      </c>
      <c r="C34" s="78">
        <f>SUM(C3:C33)</f>
        <v>415994</v>
      </c>
      <c r="D34" s="82">
        <f t="shared" si="0"/>
        <v>1394766</v>
      </c>
      <c r="E34" s="78">
        <f>SUM(E3:E33)</f>
        <v>10365852</v>
      </c>
      <c r="F34" s="78">
        <f>SUM(F3:F33)</f>
        <v>1090840</v>
      </c>
      <c r="G34" s="82">
        <f t="shared" si="1"/>
        <v>11456692</v>
      </c>
      <c r="H34" s="78">
        <f>SUM(H3:H33)</f>
        <v>564809</v>
      </c>
      <c r="I34" s="78">
        <f>SUM(I3:I33)</f>
        <v>109963</v>
      </c>
      <c r="J34" s="82">
        <f t="shared" si="2"/>
        <v>674772</v>
      </c>
      <c r="K34" s="83">
        <f>SUM(K3:K33)</f>
        <v>13526230</v>
      </c>
    </row>
    <row r="36" spans="1:11">
      <c r="C36" s="17">
        <f>SUM(B34+C34)</f>
        <v>1394766</v>
      </c>
      <c r="F36" s="17">
        <f>SUM(E34+F34)</f>
        <v>11456692</v>
      </c>
      <c r="I36" s="17">
        <f>SUM(H34+I34)</f>
        <v>674772</v>
      </c>
      <c r="K36" s="17">
        <f>SUM(C36+F36+I36)</f>
        <v>13526230</v>
      </c>
    </row>
    <row r="39" spans="1:11" ht="21.75" customHeight="1">
      <c r="A39" s="21" t="s">
        <v>68</v>
      </c>
      <c r="B39" s="5"/>
      <c r="C39" s="5"/>
      <c r="D39" s="5"/>
      <c r="E39" s="5"/>
      <c r="H39" s="202" t="s">
        <v>202</v>
      </c>
    </row>
    <row r="40" spans="1:11">
      <c r="A40" s="5"/>
      <c r="B40" s="5" t="s">
        <v>54</v>
      </c>
      <c r="C40" s="5" t="s">
        <v>54</v>
      </c>
      <c r="D40" s="5" t="s">
        <v>54</v>
      </c>
      <c r="E40" s="5"/>
    </row>
    <row r="41" spans="1:11" ht="28.8">
      <c r="A41" s="5"/>
      <c r="B41" s="14" t="s">
        <v>52</v>
      </c>
      <c r="C41" s="14" t="s">
        <v>53</v>
      </c>
      <c r="D41" s="14" t="s">
        <v>51</v>
      </c>
      <c r="E41" s="14" t="s">
        <v>16</v>
      </c>
    </row>
    <row r="42" spans="1:11">
      <c r="A42" s="15" t="s">
        <v>139</v>
      </c>
      <c r="B42" s="16">
        <v>1039367</v>
      </c>
      <c r="C42" s="16">
        <v>14146</v>
      </c>
      <c r="D42" s="16">
        <v>202185</v>
      </c>
      <c r="E42" s="16">
        <f t="shared" ref="E42:E72" si="4">SUM(B42:D42)</f>
        <v>1255698</v>
      </c>
    </row>
    <row r="43" spans="1:11">
      <c r="A43" s="15" t="s">
        <v>123</v>
      </c>
      <c r="B43" s="16">
        <v>1122701</v>
      </c>
      <c r="C43" s="16">
        <v>80963</v>
      </c>
      <c r="D43" s="16">
        <v>48658</v>
      </c>
      <c r="E43" s="16">
        <f t="shared" si="4"/>
        <v>1252322</v>
      </c>
    </row>
    <row r="44" spans="1:11">
      <c r="A44" s="15" t="s">
        <v>138</v>
      </c>
      <c r="B44" s="16">
        <v>626667</v>
      </c>
      <c r="C44" s="16">
        <v>3649</v>
      </c>
      <c r="D44" s="16">
        <v>186760</v>
      </c>
      <c r="E44" s="16">
        <f t="shared" si="4"/>
        <v>817076</v>
      </c>
    </row>
    <row r="45" spans="1:11">
      <c r="A45" s="15" t="s">
        <v>117</v>
      </c>
      <c r="B45" s="16">
        <v>603266</v>
      </c>
      <c r="C45" s="16">
        <v>22795</v>
      </c>
      <c r="D45" s="16">
        <v>140725</v>
      </c>
      <c r="E45" s="16">
        <f t="shared" si="4"/>
        <v>766786</v>
      </c>
    </row>
    <row r="46" spans="1:11">
      <c r="A46" s="15" t="s">
        <v>129</v>
      </c>
      <c r="B46" s="16">
        <v>615849</v>
      </c>
      <c r="C46" s="16">
        <v>92232</v>
      </c>
      <c r="D46" s="16">
        <v>34198</v>
      </c>
      <c r="E46" s="16">
        <f t="shared" si="4"/>
        <v>742279</v>
      </c>
    </row>
    <row r="47" spans="1:11">
      <c r="A47" s="15" t="s">
        <v>135</v>
      </c>
      <c r="B47" s="16">
        <v>572407</v>
      </c>
      <c r="C47" s="16">
        <v>33074</v>
      </c>
      <c r="D47" s="16">
        <v>132140</v>
      </c>
      <c r="E47" s="16">
        <f t="shared" si="4"/>
        <v>737621</v>
      </c>
    </row>
    <row r="48" spans="1:11">
      <c r="A48" s="15" t="s">
        <v>113</v>
      </c>
      <c r="B48" s="16">
        <v>547128</v>
      </c>
      <c r="C48" s="16">
        <v>18554</v>
      </c>
      <c r="D48" s="16">
        <v>42261</v>
      </c>
      <c r="E48" s="16">
        <f t="shared" si="4"/>
        <v>607943</v>
      </c>
    </row>
    <row r="49" spans="1:5">
      <c r="A49" s="15" t="s">
        <v>136</v>
      </c>
      <c r="B49" s="16">
        <v>496169</v>
      </c>
      <c r="C49" s="16">
        <v>20386</v>
      </c>
      <c r="D49" s="16">
        <v>73864</v>
      </c>
      <c r="E49" s="16">
        <f t="shared" si="4"/>
        <v>590419</v>
      </c>
    </row>
    <row r="50" spans="1:5">
      <c r="A50" s="15" t="s">
        <v>131</v>
      </c>
      <c r="B50" s="16">
        <v>487842</v>
      </c>
      <c r="C50" s="16">
        <v>54555</v>
      </c>
      <c r="D50" s="16">
        <v>11260</v>
      </c>
      <c r="E50" s="16">
        <f t="shared" si="4"/>
        <v>553657</v>
      </c>
    </row>
    <row r="51" spans="1:5">
      <c r="A51" s="15" t="s">
        <v>110</v>
      </c>
      <c r="B51" s="16">
        <v>478329</v>
      </c>
      <c r="C51" s="16">
        <v>23554</v>
      </c>
      <c r="D51" s="16">
        <v>41351</v>
      </c>
      <c r="E51" s="16">
        <f t="shared" si="4"/>
        <v>543234</v>
      </c>
    </row>
    <row r="52" spans="1:5">
      <c r="A52" s="15" t="s">
        <v>127</v>
      </c>
      <c r="B52" s="16">
        <v>499345</v>
      </c>
      <c r="C52" s="16">
        <v>25243</v>
      </c>
      <c r="D52" s="16">
        <v>15172</v>
      </c>
      <c r="E52" s="16">
        <f t="shared" si="4"/>
        <v>539760</v>
      </c>
    </row>
    <row r="53" spans="1:5">
      <c r="A53" s="15" t="s">
        <v>119</v>
      </c>
      <c r="B53" s="16">
        <v>467635</v>
      </c>
      <c r="C53" s="16">
        <v>35822</v>
      </c>
      <c r="D53" s="16">
        <v>8040</v>
      </c>
      <c r="E53" s="16">
        <f t="shared" si="4"/>
        <v>511497</v>
      </c>
    </row>
    <row r="54" spans="1:5">
      <c r="A54" s="15" t="s">
        <v>132</v>
      </c>
      <c r="B54" s="16">
        <v>324883</v>
      </c>
      <c r="C54" s="16">
        <v>12216</v>
      </c>
      <c r="D54" s="16">
        <v>120228</v>
      </c>
      <c r="E54" s="16">
        <f t="shared" si="4"/>
        <v>457327</v>
      </c>
    </row>
    <row r="55" spans="1:5">
      <c r="A55" s="15" t="s">
        <v>125</v>
      </c>
      <c r="B55" s="16">
        <v>418087</v>
      </c>
      <c r="C55" s="16">
        <v>12455</v>
      </c>
      <c r="D55" s="16">
        <v>24368</v>
      </c>
      <c r="E55" s="16">
        <f t="shared" si="4"/>
        <v>454910</v>
      </c>
    </row>
    <row r="56" spans="1:5">
      <c r="A56" s="15" t="s">
        <v>128</v>
      </c>
      <c r="B56" s="16">
        <v>349324</v>
      </c>
      <c r="C56" s="16">
        <v>56347</v>
      </c>
      <c r="D56" s="16">
        <v>7954</v>
      </c>
      <c r="E56" s="16">
        <f t="shared" si="4"/>
        <v>413625</v>
      </c>
    </row>
    <row r="57" spans="1:5">
      <c r="A57" s="15" t="s">
        <v>137</v>
      </c>
      <c r="B57" s="16">
        <v>329720</v>
      </c>
      <c r="C57" s="16">
        <v>20551</v>
      </c>
      <c r="D57" s="16">
        <v>23143</v>
      </c>
      <c r="E57" s="16">
        <f t="shared" si="4"/>
        <v>373414</v>
      </c>
    </row>
    <row r="58" spans="1:5">
      <c r="A58" s="15" t="s">
        <v>111</v>
      </c>
      <c r="B58" s="16">
        <v>251637</v>
      </c>
      <c r="C58" s="16">
        <v>19631</v>
      </c>
      <c r="D58" s="16">
        <v>99399</v>
      </c>
      <c r="E58" s="16">
        <f t="shared" si="4"/>
        <v>370667</v>
      </c>
    </row>
    <row r="59" spans="1:5">
      <c r="A59" s="15" t="s">
        <v>133</v>
      </c>
      <c r="B59" s="16">
        <v>320005</v>
      </c>
      <c r="C59" s="16">
        <v>12808</v>
      </c>
      <c r="D59" s="16">
        <v>27729</v>
      </c>
      <c r="E59" s="16">
        <f t="shared" si="4"/>
        <v>360542</v>
      </c>
    </row>
    <row r="60" spans="1:5">
      <c r="A60" s="15" t="s">
        <v>118</v>
      </c>
      <c r="B60" s="16">
        <v>302580</v>
      </c>
      <c r="C60" s="16">
        <v>26936</v>
      </c>
      <c r="D60" s="16">
        <v>14268</v>
      </c>
      <c r="E60" s="16">
        <f t="shared" si="4"/>
        <v>343784</v>
      </c>
    </row>
    <row r="61" spans="1:5">
      <c r="A61" s="15" t="s">
        <v>130</v>
      </c>
      <c r="B61" s="16">
        <v>293881</v>
      </c>
      <c r="C61" s="16">
        <v>13270</v>
      </c>
      <c r="D61" s="16">
        <v>26913</v>
      </c>
      <c r="E61" s="16">
        <f t="shared" si="4"/>
        <v>334064</v>
      </c>
    </row>
    <row r="62" spans="1:5">
      <c r="A62" s="15" t="s">
        <v>134</v>
      </c>
      <c r="B62" s="16">
        <v>300071</v>
      </c>
      <c r="C62" s="16">
        <v>14454</v>
      </c>
      <c r="D62" s="16">
        <v>11330</v>
      </c>
      <c r="E62" s="16">
        <f t="shared" si="4"/>
        <v>325855</v>
      </c>
    </row>
    <row r="63" spans="1:5">
      <c r="A63" s="15" t="s">
        <v>114</v>
      </c>
      <c r="B63" s="16">
        <v>204755</v>
      </c>
      <c r="C63" s="16">
        <v>21309</v>
      </c>
      <c r="D63" s="16">
        <v>27643</v>
      </c>
      <c r="E63" s="16">
        <f t="shared" si="4"/>
        <v>253707</v>
      </c>
    </row>
    <row r="64" spans="1:5">
      <c r="A64" s="15" t="s">
        <v>115</v>
      </c>
      <c r="B64" s="16">
        <v>161805</v>
      </c>
      <c r="C64" s="16">
        <v>11480</v>
      </c>
      <c r="D64" s="16">
        <v>14173</v>
      </c>
      <c r="E64" s="16">
        <f t="shared" si="4"/>
        <v>187458</v>
      </c>
    </row>
    <row r="65" spans="1:6">
      <c r="A65" s="15" t="s">
        <v>122</v>
      </c>
      <c r="B65" s="16">
        <v>165704</v>
      </c>
      <c r="C65" s="16">
        <v>44</v>
      </c>
      <c r="D65" s="16">
        <v>20359</v>
      </c>
      <c r="E65" s="16">
        <f t="shared" si="4"/>
        <v>186107</v>
      </c>
    </row>
    <row r="66" spans="1:6">
      <c r="A66" s="15" t="s">
        <v>112</v>
      </c>
      <c r="B66" s="16">
        <v>141101</v>
      </c>
      <c r="C66" s="16">
        <v>20470</v>
      </c>
      <c r="D66" s="16">
        <v>19472</v>
      </c>
      <c r="E66" s="16">
        <f t="shared" si="4"/>
        <v>181043</v>
      </c>
    </row>
    <row r="67" spans="1:6">
      <c r="A67" s="15" t="s">
        <v>124</v>
      </c>
      <c r="B67" s="16">
        <v>100193</v>
      </c>
      <c r="C67" s="16">
        <v>3998</v>
      </c>
      <c r="D67" s="16">
        <v>19441</v>
      </c>
      <c r="E67" s="16">
        <f t="shared" si="4"/>
        <v>123632</v>
      </c>
    </row>
    <row r="68" spans="1:6">
      <c r="A68" s="15" t="s">
        <v>126</v>
      </c>
      <c r="B68" s="16">
        <v>84513</v>
      </c>
      <c r="C68" s="16">
        <v>1792</v>
      </c>
      <c r="D68" s="16">
        <v>0</v>
      </c>
      <c r="E68" s="16">
        <f t="shared" si="4"/>
        <v>86305</v>
      </c>
    </row>
    <row r="69" spans="1:6">
      <c r="A69" s="15" t="s">
        <v>120</v>
      </c>
      <c r="B69" s="16">
        <v>77271</v>
      </c>
      <c r="C69" s="16">
        <v>842</v>
      </c>
      <c r="D69" s="16">
        <v>0</v>
      </c>
      <c r="E69" s="16">
        <f t="shared" si="4"/>
        <v>78113</v>
      </c>
    </row>
    <row r="70" spans="1:6">
      <c r="A70" s="15" t="s">
        <v>121</v>
      </c>
      <c r="B70" s="16">
        <v>49453</v>
      </c>
      <c r="C70" s="16">
        <v>784</v>
      </c>
      <c r="D70" s="16">
        <v>1732</v>
      </c>
      <c r="E70" s="16">
        <f t="shared" si="4"/>
        <v>51969</v>
      </c>
    </row>
    <row r="71" spans="1:6">
      <c r="A71" s="15" t="s">
        <v>116</v>
      </c>
      <c r="B71" s="16">
        <v>25004</v>
      </c>
      <c r="C71" s="16">
        <v>412</v>
      </c>
      <c r="D71" s="16">
        <v>0</v>
      </c>
      <c r="E71" s="16">
        <f t="shared" si="4"/>
        <v>25416</v>
      </c>
    </row>
    <row r="72" spans="1:6" ht="15" customHeight="1">
      <c r="A72" s="15" t="s">
        <v>149</v>
      </c>
      <c r="B72" s="16">
        <v>0</v>
      </c>
      <c r="C72" s="16">
        <v>0</v>
      </c>
      <c r="D72" s="16">
        <v>0</v>
      </c>
      <c r="E72" s="16">
        <f t="shared" si="4"/>
        <v>0</v>
      </c>
    </row>
    <row r="73" spans="1:6" ht="15" customHeight="1">
      <c r="A73" s="18" t="s">
        <v>150</v>
      </c>
      <c r="B73" s="19">
        <f>SUM(B42:B72)</f>
        <v>11456692</v>
      </c>
      <c r="C73" s="19">
        <f>SUM(C42:C72)</f>
        <v>674772</v>
      </c>
      <c r="D73" s="19">
        <f>SUM(D42:D72)</f>
        <v>1394766</v>
      </c>
      <c r="E73" s="19">
        <f>SUM(E42:E72)</f>
        <v>13526230</v>
      </c>
    </row>
    <row r="75" spans="1:6">
      <c r="C75" s="168"/>
    </row>
    <row r="80" spans="1:6">
      <c r="F80" s="200" t="s">
        <v>194</v>
      </c>
    </row>
    <row r="81" spans="6:6">
      <c r="F81" t="s">
        <v>171</v>
      </c>
    </row>
    <row r="129" spans="1:5" ht="28.2">
      <c r="A129" s="20" t="s">
        <v>55</v>
      </c>
    </row>
    <row r="130" spans="1:5">
      <c r="B130" t="s">
        <v>54</v>
      </c>
      <c r="C130" t="s">
        <v>54</v>
      </c>
      <c r="D130" t="s">
        <v>54</v>
      </c>
    </row>
    <row r="131" spans="1:5" ht="28.8">
      <c r="B131" s="14" t="s">
        <v>52</v>
      </c>
      <c r="C131" s="14" t="s">
        <v>53</v>
      </c>
      <c r="D131" s="14" t="s">
        <v>51</v>
      </c>
      <c r="E131" s="14" t="s">
        <v>16</v>
      </c>
    </row>
    <row r="132" spans="1:5">
      <c r="A132" s="15" t="s">
        <v>30</v>
      </c>
      <c r="B132" s="16">
        <v>1016988.0299999999</v>
      </c>
      <c r="C132" s="16">
        <v>100681.03</v>
      </c>
      <c r="D132" s="16">
        <v>63046.92</v>
      </c>
      <c r="E132" s="16">
        <f t="shared" ref="E132:E162" si="5">SUM(B132:D132)</f>
        <v>1180715.9799999997</v>
      </c>
    </row>
    <row r="133" spans="1:5">
      <c r="A133" s="15" t="s">
        <v>46</v>
      </c>
      <c r="B133" s="16">
        <v>732096.55</v>
      </c>
      <c r="C133" s="16">
        <v>23859.11</v>
      </c>
      <c r="D133" s="16">
        <v>243727</v>
      </c>
      <c r="E133" s="16">
        <f t="shared" si="5"/>
        <v>999682.66</v>
      </c>
    </row>
    <row r="134" spans="1:5">
      <c r="A134" s="15" t="s">
        <v>36</v>
      </c>
      <c r="B134" s="16">
        <v>646986.60000000044</v>
      </c>
      <c r="C134" s="16">
        <v>102280.36</v>
      </c>
      <c r="D134" s="16">
        <v>36847.620000000003</v>
      </c>
      <c r="E134" s="16">
        <f t="shared" si="5"/>
        <v>786114.58000000042</v>
      </c>
    </row>
    <row r="135" spans="1:5">
      <c r="A135" s="15" t="s">
        <v>24</v>
      </c>
      <c r="B135" s="16">
        <v>467655.3</v>
      </c>
      <c r="C135" s="16">
        <v>25340.440000000002</v>
      </c>
      <c r="D135" s="16">
        <v>269665</v>
      </c>
      <c r="E135" s="16">
        <f t="shared" si="5"/>
        <v>762660.74</v>
      </c>
    </row>
    <row r="136" spans="1:5">
      <c r="A136" s="15" t="s">
        <v>45</v>
      </c>
      <c r="B136" s="16">
        <v>479390.2100000006</v>
      </c>
      <c r="C136" s="16">
        <v>6203.8700000000008</v>
      </c>
      <c r="D136" s="16">
        <v>175497.21999999997</v>
      </c>
      <c r="E136" s="16">
        <f t="shared" si="5"/>
        <v>661091.30000000051</v>
      </c>
    </row>
    <row r="137" spans="1:5">
      <c r="A137" s="15" t="s">
        <v>42</v>
      </c>
      <c r="B137" s="16">
        <v>491852.65</v>
      </c>
      <c r="C137" s="16">
        <v>35401.629999999997</v>
      </c>
      <c r="D137" s="16">
        <v>131603</v>
      </c>
      <c r="E137" s="16">
        <f t="shared" si="5"/>
        <v>658857.28</v>
      </c>
    </row>
    <row r="138" spans="1:5">
      <c r="A138" s="15" t="s">
        <v>20</v>
      </c>
      <c r="B138" s="16">
        <v>522471.26000000018</v>
      </c>
      <c r="C138" s="16">
        <v>19770.329999999998</v>
      </c>
      <c r="D138" s="16">
        <v>46787</v>
      </c>
      <c r="E138" s="16">
        <f t="shared" si="5"/>
        <v>589028.5900000002</v>
      </c>
    </row>
    <row r="139" spans="1:5">
      <c r="A139" s="15" t="s">
        <v>43</v>
      </c>
      <c r="B139" s="16">
        <v>419534.31000000023</v>
      </c>
      <c r="C139" s="16">
        <v>25860.950000000004</v>
      </c>
      <c r="D139" s="16">
        <v>55458.78</v>
      </c>
      <c r="E139" s="16">
        <f t="shared" si="5"/>
        <v>500854.04000000027</v>
      </c>
    </row>
    <row r="140" spans="1:5">
      <c r="A140" s="15" t="s">
        <v>26</v>
      </c>
      <c r="B140" s="16">
        <v>418079.52</v>
      </c>
      <c r="C140" s="16">
        <v>32300.45</v>
      </c>
      <c r="D140" s="16">
        <v>45570</v>
      </c>
      <c r="E140" s="16">
        <f t="shared" si="5"/>
        <v>495949.97000000003</v>
      </c>
    </row>
    <row r="141" spans="1:5">
      <c r="A141" s="15" t="s">
        <v>38</v>
      </c>
      <c r="B141" s="16">
        <v>409290.03000000032</v>
      </c>
      <c r="C141" s="16">
        <v>56998.89</v>
      </c>
      <c r="D141" s="16">
        <v>8020.28</v>
      </c>
      <c r="E141" s="16">
        <f t="shared" si="5"/>
        <v>474309.20000000036</v>
      </c>
    </row>
    <row r="142" spans="1:5">
      <c r="A142" s="15" t="s">
        <v>35</v>
      </c>
      <c r="B142" s="16">
        <v>331674.11</v>
      </c>
      <c r="C142" s="16">
        <v>65200.35000000002</v>
      </c>
      <c r="D142" s="16">
        <v>22283.31</v>
      </c>
      <c r="E142" s="16">
        <f t="shared" si="5"/>
        <v>419157.77</v>
      </c>
    </row>
    <row r="143" spans="1:5">
      <c r="A143" s="15" t="s">
        <v>32</v>
      </c>
      <c r="B143" s="16">
        <v>375273.87999999995</v>
      </c>
      <c r="C143" s="16">
        <v>22253.78</v>
      </c>
      <c r="D143" s="16">
        <v>21162.12</v>
      </c>
      <c r="E143" s="16">
        <f t="shared" si="5"/>
        <v>418689.77999999991</v>
      </c>
    </row>
    <row r="144" spans="1:5">
      <c r="A144" s="15" t="s">
        <v>40</v>
      </c>
      <c r="B144" s="16">
        <v>354890.64000000048</v>
      </c>
      <c r="C144" s="16">
        <v>21522.760000000002</v>
      </c>
      <c r="D144" s="16">
        <v>35120.58</v>
      </c>
      <c r="E144" s="16">
        <f t="shared" si="5"/>
        <v>411533.98000000051</v>
      </c>
    </row>
    <row r="145" spans="1:5">
      <c r="A145" s="15" t="s">
        <v>17</v>
      </c>
      <c r="B145" s="16">
        <v>352994.43000000034</v>
      </c>
      <c r="C145" s="16">
        <v>13226.03</v>
      </c>
      <c r="D145" s="16">
        <v>42502.36</v>
      </c>
      <c r="E145" s="16">
        <f t="shared" si="5"/>
        <v>408722.82000000036</v>
      </c>
    </row>
    <row r="146" spans="1:5">
      <c r="A146" s="15" t="s">
        <v>34</v>
      </c>
      <c r="B146" s="16">
        <v>360192.10000000003</v>
      </c>
      <c r="C146" s="16">
        <v>28052.12</v>
      </c>
      <c r="D146" s="16">
        <v>13978.01</v>
      </c>
      <c r="E146" s="16">
        <f t="shared" si="5"/>
        <v>402222.23000000004</v>
      </c>
    </row>
    <row r="147" spans="1:5">
      <c r="A147" s="15" t="s">
        <v>44</v>
      </c>
      <c r="B147" s="16">
        <v>317174.48000000051</v>
      </c>
      <c r="C147" s="16">
        <v>20207.940000000002</v>
      </c>
      <c r="D147" s="16">
        <v>21192.620000000003</v>
      </c>
      <c r="E147" s="16">
        <f t="shared" si="5"/>
        <v>358575.0400000005</v>
      </c>
    </row>
    <row r="148" spans="1:5">
      <c r="A148" s="15" t="s">
        <v>39</v>
      </c>
      <c r="B148" s="16">
        <v>194099.86000000028</v>
      </c>
      <c r="C148" s="16">
        <v>9388.880000000001</v>
      </c>
      <c r="D148" s="16">
        <v>128722</v>
      </c>
      <c r="E148" s="16">
        <f t="shared" si="5"/>
        <v>332210.74000000028</v>
      </c>
    </row>
    <row r="149" spans="1:5">
      <c r="A149" s="15" t="s">
        <v>37</v>
      </c>
      <c r="B149" s="16">
        <v>266512.67000000004</v>
      </c>
      <c r="C149" s="16">
        <v>13997.729999999998</v>
      </c>
      <c r="D149" s="16">
        <v>27446.34</v>
      </c>
      <c r="E149" s="16">
        <f t="shared" si="5"/>
        <v>307956.74000000005</v>
      </c>
    </row>
    <row r="150" spans="1:5">
      <c r="A150" s="15" t="s">
        <v>41</v>
      </c>
      <c r="B150" s="16">
        <v>275981.38</v>
      </c>
      <c r="C150" s="16">
        <v>14080.97</v>
      </c>
      <c r="D150" s="16">
        <v>10665.24</v>
      </c>
      <c r="E150" s="16">
        <f t="shared" si="5"/>
        <v>300727.58999999997</v>
      </c>
    </row>
    <row r="151" spans="1:5">
      <c r="A151" s="15" t="s">
        <v>25</v>
      </c>
      <c r="B151" s="16">
        <v>244987.96000000002</v>
      </c>
      <c r="C151" s="16">
        <v>28950.31</v>
      </c>
      <c r="D151" s="16">
        <v>14001.939999999999</v>
      </c>
      <c r="E151" s="16">
        <f t="shared" si="5"/>
        <v>287940.21000000002</v>
      </c>
    </row>
    <row r="152" spans="1:5">
      <c r="A152" s="15" t="s">
        <v>22</v>
      </c>
      <c r="B152" s="16">
        <v>231769.02000000008</v>
      </c>
      <c r="C152" s="16">
        <v>15460.720000000001</v>
      </c>
      <c r="D152" s="16">
        <v>27691.559999999998</v>
      </c>
      <c r="E152" s="16">
        <f t="shared" si="5"/>
        <v>274921.30000000005</v>
      </c>
    </row>
    <row r="153" spans="1:5">
      <c r="A153" s="15" t="s">
        <v>18</v>
      </c>
      <c r="B153" s="16">
        <v>196478.70999999976</v>
      </c>
      <c r="C153" s="16">
        <v>17407.689999999999</v>
      </c>
      <c r="D153" s="16">
        <v>53036.66</v>
      </c>
      <c r="E153" s="16">
        <f t="shared" si="5"/>
        <v>266923.05999999976</v>
      </c>
    </row>
    <row r="154" spans="1:5">
      <c r="A154" s="15" t="s">
        <v>21</v>
      </c>
      <c r="B154" s="16">
        <v>172524.62000000005</v>
      </c>
      <c r="C154" s="16">
        <v>21684.609999999997</v>
      </c>
      <c r="D154" s="16">
        <v>31844.44</v>
      </c>
      <c r="E154" s="16">
        <f t="shared" si="5"/>
        <v>226053.67000000004</v>
      </c>
    </row>
    <row r="155" spans="1:5">
      <c r="A155" s="15" t="s">
        <v>29</v>
      </c>
      <c r="B155" s="16">
        <v>170513.49000000005</v>
      </c>
      <c r="C155" s="16">
        <v>0</v>
      </c>
      <c r="D155" s="16">
        <v>18031.599999999999</v>
      </c>
      <c r="E155" s="16">
        <f t="shared" si="5"/>
        <v>188545.09000000005</v>
      </c>
    </row>
    <row r="156" spans="1:5">
      <c r="A156" s="15" t="s">
        <v>19</v>
      </c>
      <c r="B156" s="16">
        <v>150349.35</v>
      </c>
      <c r="C156" s="16">
        <v>21313.909999999996</v>
      </c>
      <c r="D156" s="16">
        <v>16570</v>
      </c>
      <c r="E156" s="16">
        <f t="shared" si="5"/>
        <v>188233.26</v>
      </c>
    </row>
    <row r="157" spans="1:5">
      <c r="A157" s="15" t="s">
        <v>31</v>
      </c>
      <c r="B157" s="16">
        <v>75327.87000000001</v>
      </c>
      <c r="C157" s="16">
        <v>4981.53</v>
      </c>
      <c r="D157" s="16">
        <v>16484.64</v>
      </c>
      <c r="E157" s="16">
        <f t="shared" si="5"/>
        <v>96794.040000000008</v>
      </c>
    </row>
    <row r="158" spans="1:5">
      <c r="A158" s="15" t="s">
        <v>33</v>
      </c>
      <c r="B158" s="16">
        <v>86313.65</v>
      </c>
      <c r="C158" s="16">
        <v>2057</v>
      </c>
      <c r="D158" s="16">
        <v>0</v>
      </c>
      <c r="E158" s="16">
        <f t="shared" si="5"/>
        <v>88370.65</v>
      </c>
    </row>
    <row r="159" spans="1:5">
      <c r="A159" s="15" t="s">
        <v>28</v>
      </c>
      <c r="B159" s="16">
        <v>56671.239999999969</v>
      </c>
      <c r="C159" s="16">
        <v>99.94</v>
      </c>
      <c r="D159" s="16">
        <v>376.5</v>
      </c>
      <c r="E159" s="16">
        <f t="shared" si="5"/>
        <v>57147.679999999971</v>
      </c>
    </row>
    <row r="160" spans="1:5">
      <c r="A160" s="15" t="s">
        <v>27</v>
      </c>
      <c r="B160" s="16">
        <v>44716.689999999995</v>
      </c>
      <c r="C160" s="16">
        <v>814.62</v>
      </c>
      <c r="D160" s="16">
        <v>0</v>
      </c>
      <c r="E160" s="16">
        <f t="shared" si="5"/>
        <v>45531.31</v>
      </c>
    </row>
    <row r="161" spans="1:5">
      <c r="A161" s="15" t="s">
        <v>23</v>
      </c>
      <c r="B161" s="16">
        <v>36772.19000000001</v>
      </c>
      <c r="C161" s="16">
        <v>290.95</v>
      </c>
      <c r="D161" s="16">
        <v>0</v>
      </c>
      <c r="E161" s="16">
        <f t="shared" si="5"/>
        <v>37063.140000000007</v>
      </c>
    </row>
    <row r="162" spans="1:5">
      <c r="A162" s="15" t="s">
        <v>47</v>
      </c>
      <c r="B162" s="16">
        <v>0</v>
      </c>
      <c r="C162" s="16">
        <v>0</v>
      </c>
      <c r="D162" s="16">
        <v>0</v>
      </c>
      <c r="E162" s="16">
        <f t="shared" si="5"/>
        <v>0</v>
      </c>
    </row>
    <row r="163" spans="1:5">
      <c r="A163" s="18" t="s">
        <v>2</v>
      </c>
      <c r="B163" s="19">
        <f>SUM(B132:B162)</f>
        <v>9899562.8000000007</v>
      </c>
      <c r="C163" s="19">
        <f>SUM(C132:C162)</f>
        <v>749688.89999999991</v>
      </c>
      <c r="D163" s="19">
        <f>SUM(D132:D162)</f>
        <v>1577332.7400000005</v>
      </c>
      <c r="E163" s="19">
        <f>SUM(E132:E162)</f>
        <v>12226584.440000007</v>
      </c>
    </row>
  </sheetData>
  <pageMargins left="0.70866141732283472" right="0.70866141732283472" top="0.39370078740157483" bottom="0.39370078740157483" header="0.31496062992125984" footer="0.31496062992125984"/>
  <pageSetup paperSize="9" scale="92" orientation="landscape" r:id="rId1"/>
  <rowBreaks count="2" manualBreakCount="2">
    <brk id="37" max="16383" man="1"/>
    <brk id="7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H51"/>
  <sheetViews>
    <sheetView showGridLines="0" topLeftCell="A25" zoomScale="70" zoomScaleNormal="70" workbookViewId="0">
      <selection activeCell="B25" sqref="B25"/>
    </sheetView>
  </sheetViews>
  <sheetFormatPr baseColWidth="10" defaultRowHeight="14.4"/>
  <cols>
    <col min="1" max="1" width="50.6328125" customWidth="1"/>
    <col min="2" max="5" width="19.81640625" customWidth="1"/>
    <col min="8" max="8" width="0" hidden="1" customWidth="1"/>
  </cols>
  <sheetData>
    <row r="1" spans="1:8">
      <c r="A1" t="s">
        <v>5</v>
      </c>
    </row>
    <row r="4" spans="1:8" ht="33" customHeight="1">
      <c r="A4" s="220" t="s">
        <v>176</v>
      </c>
      <c r="B4" s="220"/>
      <c r="C4" s="220"/>
      <c r="D4" s="220"/>
      <c r="E4" s="220"/>
    </row>
    <row r="5" spans="1:8" ht="15" thickBot="1">
      <c r="A5" s="221"/>
      <c r="B5" s="221"/>
      <c r="C5" s="221"/>
      <c r="D5" s="221"/>
      <c r="E5" s="221"/>
    </row>
    <row r="6" spans="1:8" ht="15" thickBot="1">
      <c r="A6" s="218" t="s">
        <v>56</v>
      </c>
      <c r="B6" s="216" t="s">
        <v>57</v>
      </c>
      <c r="C6" s="217"/>
      <c r="D6" s="216" t="s">
        <v>10</v>
      </c>
      <c r="E6" s="222"/>
    </row>
    <row r="7" spans="1:8" ht="29.4" thickBot="1">
      <c r="A7" s="219"/>
      <c r="B7" s="89" t="s">
        <v>58</v>
      </c>
      <c r="C7" s="89" t="s">
        <v>183</v>
      </c>
      <c r="D7" s="89" t="s">
        <v>59</v>
      </c>
      <c r="E7" s="89" t="s">
        <v>183</v>
      </c>
    </row>
    <row r="8" spans="1:8" ht="15" thickBot="1">
      <c r="A8" s="8" t="s">
        <v>51</v>
      </c>
      <c r="B8" s="52">
        <v>954983</v>
      </c>
      <c r="C8" s="104">
        <v>8.6325141196343971</v>
      </c>
      <c r="D8" s="34" t="s">
        <v>63</v>
      </c>
      <c r="E8" s="127" t="s">
        <v>64</v>
      </c>
      <c r="F8" s="4">
        <v>0.12244156676710045</v>
      </c>
    </row>
    <row r="9" spans="1:8" ht="16.8" thickBot="1">
      <c r="A9" s="6" t="s">
        <v>151</v>
      </c>
      <c r="B9" s="52">
        <v>1169216</v>
      </c>
      <c r="C9" s="104">
        <v>-3.0933935828017165</v>
      </c>
      <c r="D9" s="52">
        <v>1536</v>
      </c>
      <c r="E9" s="104">
        <v>-9.2734790313053743</v>
      </c>
      <c r="F9" s="4">
        <v>0.14990909673697031</v>
      </c>
      <c r="H9" s="131">
        <f t="shared" ref="H9:H14" si="0">D9/$D$17</f>
        <v>7.6073498093209846E-2</v>
      </c>
    </row>
    <row r="10" spans="1:8" ht="15" thickBot="1">
      <c r="A10" s="6" t="s">
        <v>60</v>
      </c>
      <c r="B10" s="52">
        <v>95013</v>
      </c>
      <c r="C10" s="104">
        <v>-34.804268020722546</v>
      </c>
      <c r="D10" s="34" t="s">
        <v>65</v>
      </c>
      <c r="E10" s="128"/>
      <c r="F10" s="4">
        <v>1.2181934739406371E-2</v>
      </c>
      <c r="H10" s="131" t="e">
        <f t="shared" si="0"/>
        <v>#VALUE!</v>
      </c>
    </row>
    <row r="11" spans="1:8" ht="15" thickBot="1">
      <c r="A11" s="6" t="s">
        <v>61</v>
      </c>
      <c r="B11" s="52">
        <v>2992622</v>
      </c>
      <c r="C11" s="104">
        <v>-6.1158813767227072</v>
      </c>
      <c r="D11" s="52">
        <v>6851</v>
      </c>
      <c r="E11" s="96">
        <v>-4.6751078335884237</v>
      </c>
      <c r="F11" s="4">
        <v>0.38369408295403551</v>
      </c>
      <c r="H11" s="131">
        <f t="shared" si="0"/>
        <v>0.33930959338319056</v>
      </c>
    </row>
    <row r="12" spans="1:8" ht="15" thickBot="1">
      <c r="A12" s="6" t="s">
        <v>48</v>
      </c>
      <c r="B12" s="52">
        <v>273848</v>
      </c>
      <c r="C12" s="104">
        <v>-52.975519960436301</v>
      </c>
      <c r="D12" s="52">
        <v>2055</v>
      </c>
      <c r="E12" s="96">
        <v>30.393401015228427</v>
      </c>
      <c r="F12" s="4">
        <v>3.5110968651836653E-2</v>
      </c>
      <c r="H12" s="131">
        <f t="shared" si="0"/>
        <v>0.10177801990986082</v>
      </c>
    </row>
    <row r="13" spans="1:8" ht="15" thickBot="1">
      <c r="A13" s="6" t="s">
        <v>49</v>
      </c>
      <c r="B13" s="52">
        <v>1060026</v>
      </c>
      <c r="C13" s="104">
        <v>50.424228491636761</v>
      </c>
      <c r="D13" s="52">
        <v>1024</v>
      </c>
      <c r="E13" s="96">
        <v>-29.134948096885815</v>
      </c>
      <c r="F13" s="4">
        <v>0.13590948137701134</v>
      </c>
      <c r="H13" s="131">
        <f t="shared" si="0"/>
        <v>5.0715665395473231E-2</v>
      </c>
    </row>
    <row r="14" spans="1:8" ht="15" thickBot="1">
      <c r="A14" s="6" t="s">
        <v>62</v>
      </c>
      <c r="B14" s="52">
        <v>1253792</v>
      </c>
      <c r="C14" s="104">
        <v>0.29958873546354653</v>
      </c>
      <c r="D14" s="52">
        <v>8725</v>
      </c>
      <c r="E14" s="96">
        <v>0.53001497868418024</v>
      </c>
      <c r="F14" s="4">
        <v>0.16075286877363934</v>
      </c>
      <c r="H14" s="131">
        <f t="shared" si="0"/>
        <v>0.43212322321826557</v>
      </c>
    </row>
    <row r="15" spans="1:8" ht="15" thickBot="1">
      <c r="A15" s="23" t="s">
        <v>2</v>
      </c>
      <c r="B15" s="53">
        <v>7799500</v>
      </c>
      <c r="C15" s="105">
        <v>-1.9674138904488521</v>
      </c>
      <c r="D15" s="34" t="s">
        <v>64</v>
      </c>
      <c r="E15" s="129" t="s">
        <v>64</v>
      </c>
      <c r="F15" s="9">
        <v>0.99999999999999978</v>
      </c>
    </row>
    <row r="17" spans="1:4">
      <c r="A17" s="11" t="s">
        <v>177</v>
      </c>
      <c r="D17" s="130">
        <f>SUM(D8:D15)</f>
        <v>20191</v>
      </c>
    </row>
    <row r="22" spans="1:4">
      <c r="D22" s="22"/>
    </row>
    <row r="24" spans="1:4" ht="15.6">
      <c r="B24" s="197" t="s">
        <v>198</v>
      </c>
    </row>
    <row r="25" spans="1:4" ht="15.6">
      <c r="B25" s="197" t="s">
        <v>199</v>
      </c>
    </row>
    <row r="51" spans="1:1">
      <c r="A51" s="200" t="s">
        <v>197</v>
      </c>
    </row>
  </sheetData>
  <mergeCells count="5">
    <mergeCell ref="A4:E4"/>
    <mergeCell ref="A5:E5"/>
    <mergeCell ref="A6:A7"/>
    <mergeCell ref="B6:C6"/>
    <mergeCell ref="D6:E6"/>
  </mergeCells>
  <pageMargins left="0.7" right="0.7" top="0.75" bottom="0.75" header="0.3" footer="0.3"/>
  <pageSetup paperSize="9" scale="70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3:J16"/>
  <sheetViews>
    <sheetView showGridLines="0" zoomScale="70" zoomScaleNormal="70" workbookViewId="0">
      <selection activeCell="A5" sqref="A5:J11"/>
    </sheetView>
  </sheetViews>
  <sheetFormatPr baseColWidth="10" defaultColWidth="11.54296875" defaultRowHeight="14.4"/>
  <cols>
    <col min="1" max="1" width="19.453125" style="114" customWidth="1"/>
    <col min="2" max="2" width="14.6328125" style="114" customWidth="1"/>
    <col min="3" max="3" width="18.08984375" style="114" customWidth="1"/>
    <col min="4" max="5" width="14.6328125" style="114" customWidth="1"/>
    <col min="6" max="6" width="16.90625" style="114" customWidth="1"/>
    <col min="7" max="8" width="14.6328125" style="114" customWidth="1"/>
    <col min="9" max="9" width="16.6328125" style="114" customWidth="1"/>
    <col min="10" max="10" width="14.6328125" style="114" customWidth="1"/>
    <col min="11" max="16384" width="11.54296875" style="114"/>
  </cols>
  <sheetData>
    <row r="3" spans="1:10" ht="15.6">
      <c r="A3" s="215" t="s">
        <v>178</v>
      </c>
      <c r="B3" s="215"/>
      <c r="C3" s="215"/>
      <c r="D3" s="215"/>
      <c r="E3" s="215"/>
      <c r="F3" s="215"/>
      <c r="G3" s="215"/>
    </row>
    <row r="4" spans="1:10" ht="15" thickBot="1">
      <c r="A4" s="86"/>
    </row>
    <row r="5" spans="1:10" ht="15.75" customHeight="1" thickBot="1">
      <c r="A5" s="226" t="s">
        <v>158</v>
      </c>
      <c r="B5" s="228">
        <v>2017</v>
      </c>
      <c r="C5" s="229"/>
      <c r="D5" s="230" t="s">
        <v>170</v>
      </c>
      <c r="E5" s="223">
        <v>2018</v>
      </c>
      <c r="F5" s="224"/>
      <c r="G5" s="223" t="s">
        <v>153</v>
      </c>
      <c r="H5" s="223">
        <v>2019</v>
      </c>
      <c r="I5" s="224"/>
      <c r="J5" s="223" t="s">
        <v>153</v>
      </c>
    </row>
    <row r="6" spans="1:10" ht="27" thickBot="1">
      <c r="A6" s="227"/>
      <c r="B6" s="182" t="s">
        <v>159</v>
      </c>
      <c r="C6" s="182" t="s">
        <v>152</v>
      </c>
      <c r="D6" s="231"/>
      <c r="E6" s="182" t="s">
        <v>159</v>
      </c>
      <c r="F6" s="182" t="s">
        <v>152</v>
      </c>
      <c r="G6" s="225"/>
      <c r="H6" s="182" t="s">
        <v>159</v>
      </c>
      <c r="I6" s="182" t="s">
        <v>152</v>
      </c>
      <c r="J6" s="225"/>
    </row>
    <row r="7" spans="1:10" ht="15" thickBot="1">
      <c r="A7" s="183" t="s">
        <v>154</v>
      </c>
      <c r="B7" s="184">
        <v>515474.5</v>
      </c>
      <c r="C7" s="184">
        <v>515500</v>
      </c>
      <c r="D7" s="185">
        <v>29</v>
      </c>
      <c r="E7" s="184">
        <v>1300000</v>
      </c>
      <c r="F7" s="184">
        <v>1299000</v>
      </c>
      <c r="G7" s="185">
        <v>37</v>
      </c>
      <c r="H7" s="184">
        <v>1097634</v>
      </c>
      <c r="I7" s="184">
        <v>1025000</v>
      </c>
      <c r="J7" s="185">
        <v>19</v>
      </c>
    </row>
    <row r="8" spans="1:10" ht="15" thickBot="1">
      <c r="A8" s="186" t="s">
        <v>155</v>
      </c>
      <c r="B8" s="187">
        <v>515474.5</v>
      </c>
      <c r="C8" s="187">
        <v>497360</v>
      </c>
      <c r="D8" s="188">
        <v>29</v>
      </c>
      <c r="E8" s="187">
        <v>1200000</v>
      </c>
      <c r="F8" s="187">
        <v>1160200</v>
      </c>
      <c r="G8" s="188">
        <v>31</v>
      </c>
      <c r="H8" s="187">
        <v>1000000</v>
      </c>
      <c r="I8" s="187">
        <v>676650</v>
      </c>
      <c r="J8" s="188">
        <v>20</v>
      </c>
    </row>
    <row r="9" spans="1:10" ht="15" thickBot="1">
      <c r="A9" s="189" t="s">
        <v>156</v>
      </c>
      <c r="B9" s="190"/>
      <c r="C9" s="190"/>
      <c r="D9" s="191"/>
      <c r="E9" s="190">
        <v>500000</v>
      </c>
      <c r="F9" s="190">
        <v>500000</v>
      </c>
      <c r="G9" s="191">
        <v>48</v>
      </c>
      <c r="H9" s="190">
        <v>200000</v>
      </c>
      <c r="I9" s="190">
        <v>200000</v>
      </c>
      <c r="J9" s="191">
        <v>25</v>
      </c>
    </row>
    <row r="10" spans="1:10" ht="15" thickBot="1">
      <c r="A10" s="186" t="s">
        <v>157</v>
      </c>
      <c r="B10" s="187"/>
      <c r="C10" s="187"/>
      <c r="D10" s="188"/>
      <c r="E10" s="187">
        <v>325000</v>
      </c>
      <c r="F10" s="187">
        <v>205600</v>
      </c>
      <c r="G10" s="188">
        <v>29</v>
      </c>
      <c r="H10" s="187">
        <v>200000</v>
      </c>
      <c r="I10" s="187">
        <v>119000</v>
      </c>
      <c r="J10" s="188">
        <v>18</v>
      </c>
    </row>
    <row r="11" spans="1:10" ht="15" thickBot="1">
      <c r="A11" s="192" t="s">
        <v>2</v>
      </c>
      <c r="B11" s="193">
        <v>1030949</v>
      </c>
      <c r="C11" s="193">
        <v>1012860</v>
      </c>
      <c r="D11" s="194">
        <v>58</v>
      </c>
      <c r="E11" s="193">
        <v>3325000</v>
      </c>
      <c r="F11" s="193">
        <v>3164800</v>
      </c>
      <c r="G11" s="194">
        <v>145</v>
      </c>
      <c r="H11" s="193">
        <v>2497634</v>
      </c>
      <c r="I11" s="193">
        <v>2020650</v>
      </c>
      <c r="J11" s="195">
        <v>82</v>
      </c>
    </row>
    <row r="12" spans="1:10">
      <c r="A12" s="86"/>
    </row>
    <row r="13" spans="1:10">
      <c r="A13" s="86" t="s">
        <v>179</v>
      </c>
    </row>
    <row r="14" spans="1:10">
      <c r="A14" s="86"/>
    </row>
    <row r="15" spans="1:10">
      <c r="A15" s="86"/>
    </row>
    <row r="16" spans="1:10">
      <c r="A16" s="86"/>
    </row>
  </sheetData>
  <mergeCells count="8">
    <mergeCell ref="A3:G3"/>
    <mergeCell ref="H5:I5"/>
    <mergeCell ref="J5:J6"/>
    <mergeCell ref="A5:A6"/>
    <mergeCell ref="B5:C5"/>
    <mergeCell ref="D5:D6"/>
    <mergeCell ref="E5:F5"/>
    <mergeCell ref="G5:G6"/>
  </mergeCells>
  <pageMargins left="0.7" right="0.7" top="0.75" bottom="0.75" header="0.3" footer="0.3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H83"/>
  <sheetViews>
    <sheetView topLeftCell="A48" zoomScale="70" zoomScaleNormal="70" workbookViewId="0">
      <selection activeCell="A83" sqref="A83"/>
    </sheetView>
  </sheetViews>
  <sheetFormatPr baseColWidth="10" defaultRowHeight="14.4"/>
  <cols>
    <col min="1" max="1" width="20.81640625" customWidth="1"/>
    <col min="2" max="3" width="16.81640625" customWidth="1"/>
    <col min="4" max="4" width="14.36328125" customWidth="1"/>
  </cols>
  <sheetData>
    <row r="1" spans="1:8" ht="23.4">
      <c r="A1" s="30" t="s">
        <v>56</v>
      </c>
    </row>
    <row r="2" spans="1:8" ht="21">
      <c r="B2" s="150" t="s">
        <v>66</v>
      </c>
      <c r="C2" s="150" t="s">
        <v>50</v>
      </c>
    </row>
    <row r="3" spans="1:8" ht="57.6">
      <c r="A3" s="145"/>
      <c r="B3" s="149" t="s">
        <v>15</v>
      </c>
      <c r="C3" s="149" t="s">
        <v>70</v>
      </c>
      <c r="D3" s="144"/>
    </row>
    <row r="4" spans="1:8">
      <c r="A4" s="148" t="s">
        <v>117</v>
      </c>
      <c r="B4" s="142">
        <v>1077850.04</v>
      </c>
      <c r="C4" s="142">
        <v>5088</v>
      </c>
      <c r="D4" s="142">
        <f>SUM(B4:C4)</f>
        <v>1082938.04</v>
      </c>
      <c r="H4" s="147"/>
    </row>
    <row r="5" spans="1:8">
      <c r="A5" s="148" t="s">
        <v>123</v>
      </c>
      <c r="B5" s="142">
        <v>861038</v>
      </c>
      <c r="C5" s="142">
        <v>150731</v>
      </c>
      <c r="D5" s="142">
        <v>1011769</v>
      </c>
      <c r="H5" s="147"/>
    </row>
    <row r="6" spans="1:8">
      <c r="A6" s="148" t="s">
        <v>139</v>
      </c>
      <c r="B6" s="142">
        <v>924480.05999999994</v>
      </c>
      <c r="C6" s="142">
        <v>28361</v>
      </c>
      <c r="D6" s="142">
        <v>952841.05999999994</v>
      </c>
      <c r="H6" s="147"/>
    </row>
    <row r="7" spans="1:8">
      <c r="A7" s="148" t="s">
        <v>128</v>
      </c>
      <c r="B7" s="142">
        <v>564579.16</v>
      </c>
      <c r="C7" s="142">
        <v>39381</v>
      </c>
      <c r="D7" s="142">
        <v>603960.16</v>
      </c>
      <c r="H7" s="147"/>
    </row>
    <row r="8" spans="1:8">
      <c r="A8" s="148" t="s">
        <v>118</v>
      </c>
      <c r="B8" s="142">
        <v>489892.75</v>
      </c>
      <c r="C8" s="142">
        <v>34030.9</v>
      </c>
      <c r="D8" s="142">
        <v>523923.65</v>
      </c>
      <c r="H8" s="147"/>
    </row>
    <row r="9" spans="1:8" s="114" customFormat="1">
      <c r="A9" s="148" t="s">
        <v>129</v>
      </c>
      <c r="B9" s="142">
        <v>329816</v>
      </c>
      <c r="C9" s="142">
        <v>77157</v>
      </c>
      <c r="D9" s="142">
        <v>406973</v>
      </c>
      <c r="H9" s="147"/>
    </row>
    <row r="10" spans="1:8">
      <c r="A10" s="148" t="s">
        <v>132</v>
      </c>
      <c r="B10" s="142">
        <v>299701</v>
      </c>
      <c r="C10" s="142">
        <v>28830</v>
      </c>
      <c r="D10" s="142">
        <v>328531</v>
      </c>
      <c r="H10" s="147"/>
    </row>
    <row r="11" spans="1:8">
      <c r="A11" s="148" t="s">
        <v>131</v>
      </c>
      <c r="B11" s="142">
        <v>284880.82</v>
      </c>
      <c r="C11" s="142">
        <v>20994</v>
      </c>
      <c r="D11" s="142">
        <v>305874.82</v>
      </c>
      <c r="H11" s="147"/>
    </row>
    <row r="12" spans="1:8">
      <c r="A12" s="148" t="s">
        <v>134</v>
      </c>
      <c r="B12" s="142">
        <v>241130.05</v>
      </c>
      <c r="C12" s="142">
        <v>23198</v>
      </c>
      <c r="D12" s="142">
        <v>264328.05</v>
      </c>
      <c r="H12" s="147"/>
    </row>
    <row r="13" spans="1:8">
      <c r="A13" s="148" t="s">
        <v>110</v>
      </c>
      <c r="B13" s="142">
        <v>246966.37</v>
      </c>
      <c r="C13" s="142">
        <v>10555</v>
      </c>
      <c r="D13" s="142">
        <v>257521.37</v>
      </c>
      <c r="H13" s="147"/>
    </row>
    <row r="14" spans="1:8">
      <c r="A14" s="148" t="s">
        <v>119</v>
      </c>
      <c r="B14" s="142">
        <v>236683.19999999998</v>
      </c>
      <c r="C14" s="142">
        <v>16486</v>
      </c>
      <c r="D14" s="142">
        <v>253169.19999999998</v>
      </c>
      <c r="H14" s="147"/>
    </row>
    <row r="15" spans="1:8">
      <c r="A15" s="148" t="s">
        <v>130</v>
      </c>
      <c r="B15" s="142">
        <v>207347.32</v>
      </c>
      <c r="C15" s="142">
        <v>10646</v>
      </c>
      <c r="D15" s="142">
        <v>217993.32</v>
      </c>
      <c r="H15" s="147"/>
    </row>
    <row r="16" spans="1:8">
      <c r="A16" s="148" t="s">
        <v>125</v>
      </c>
      <c r="B16" s="142">
        <v>197480.8</v>
      </c>
      <c r="C16" s="142">
        <v>11000</v>
      </c>
      <c r="D16" s="142">
        <v>208480.8</v>
      </c>
      <c r="H16" s="147"/>
    </row>
    <row r="17" spans="1:8">
      <c r="A17" s="148" t="s">
        <v>122</v>
      </c>
      <c r="B17" s="142">
        <v>203973</v>
      </c>
      <c r="C17" s="142">
        <v>1880</v>
      </c>
      <c r="D17" s="142">
        <v>205853</v>
      </c>
      <c r="H17" s="147"/>
    </row>
    <row r="18" spans="1:8">
      <c r="A18" s="148" t="s">
        <v>137</v>
      </c>
      <c r="B18" s="142">
        <v>181699.35</v>
      </c>
      <c r="C18" s="142">
        <v>19229</v>
      </c>
      <c r="D18" s="142">
        <v>200928.35</v>
      </c>
      <c r="H18" s="147"/>
    </row>
    <row r="19" spans="1:8">
      <c r="A19" s="148" t="s">
        <v>127</v>
      </c>
      <c r="B19" s="142">
        <v>184094.93</v>
      </c>
      <c r="C19" s="142">
        <v>7396</v>
      </c>
      <c r="D19" s="142">
        <v>191490.93</v>
      </c>
      <c r="H19" s="147"/>
    </row>
    <row r="20" spans="1:8">
      <c r="A20" s="148" t="s">
        <v>111</v>
      </c>
      <c r="B20" s="142">
        <v>185944.9</v>
      </c>
      <c r="C20" s="142">
        <v>3610</v>
      </c>
      <c r="D20" s="142">
        <v>189554.9</v>
      </c>
      <c r="H20" s="147"/>
    </row>
    <row r="21" spans="1:8">
      <c r="A21" s="148" t="s">
        <v>121</v>
      </c>
      <c r="B21" s="142">
        <v>130600</v>
      </c>
      <c r="C21" s="142">
        <v>0</v>
      </c>
      <c r="D21" s="142">
        <v>130600</v>
      </c>
      <c r="H21" s="147"/>
    </row>
    <row r="22" spans="1:8">
      <c r="A22" s="148" t="s">
        <v>136</v>
      </c>
      <c r="B22" s="142">
        <v>122462.45999999999</v>
      </c>
      <c r="C22" s="142">
        <v>8092</v>
      </c>
      <c r="D22" s="142">
        <v>130554.45999999999</v>
      </c>
      <c r="H22" s="147"/>
    </row>
    <row r="23" spans="1:8">
      <c r="A23" s="148" t="s">
        <v>120</v>
      </c>
      <c r="B23" s="142">
        <v>119718.2</v>
      </c>
      <c r="C23" s="142">
        <v>7639</v>
      </c>
      <c r="D23" s="142">
        <v>127357.2</v>
      </c>
      <c r="H23" s="147"/>
    </row>
    <row r="24" spans="1:8">
      <c r="A24" s="148" t="s">
        <v>113</v>
      </c>
      <c r="B24" s="142">
        <v>119063.33</v>
      </c>
      <c r="C24" s="142">
        <v>2419</v>
      </c>
      <c r="D24" s="142">
        <v>121482.33</v>
      </c>
      <c r="H24" s="147"/>
    </row>
    <row r="25" spans="1:8">
      <c r="A25" s="148" t="s">
        <v>112</v>
      </c>
      <c r="B25" s="142">
        <v>101696.9</v>
      </c>
      <c r="C25" s="142">
        <v>8041</v>
      </c>
      <c r="D25" s="142">
        <v>109737.9</v>
      </c>
      <c r="H25" s="147"/>
    </row>
    <row r="26" spans="1:8">
      <c r="A26" s="148" t="s">
        <v>114</v>
      </c>
      <c r="B26" s="142">
        <v>79332.89</v>
      </c>
      <c r="C26" s="142">
        <v>9094</v>
      </c>
      <c r="D26" s="142">
        <v>88426.89</v>
      </c>
      <c r="H26" s="147"/>
    </row>
    <row r="27" spans="1:8">
      <c r="A27" s="148" t="s">
        <v>126</v>
      </c>
      <c r="B27" s="142">
        <v>76741.790000000008</v>
      </c>
      <c r="C27" s="142">
        <v>4595</v>
      </c>
      <c r="D27" s="142">
        <v>81336.790000000008</v>
      </c>
      <c r="H27" s="147"/>
    </row>
    <row r="28" spans="1:8">
      <c r="A28" s="148" t="s">
        <v>135</v>
      </c>
      <c r="B28" s="142">
        <v>76007.81</v>
      </c>
      <c r="C28" s="142">
        <v>2450</v>
      </c>
      <c r="D28" s="142">
        <v>78457.81</v>
      </c>
      <c r="H28" s="147"/>
    </row>
    <row r="29" spans="1:8">
      <c r="A29" s="148" t="s">
        <v>116</v>
      </c>
      <c r="B29" s="142">
        <v>59326.67</v>
      </c>
      <c r="C29" s="142">
        <v>0</v>
      </c>
      <c r="D29" s="142">
        <v>59326.67</v>
      </c>
      <c r="H29" s="147"/>
    </row>
    <row r="30" spans="1:8">
      <c r="A30" s="148" t="s">
        <v>133</v>
      </c>
      <c r="B30" s="142">
        <v>57073.03</v>
      </c>
      <c r="C30" s="142">
        <v>822</v>
      </c>
      <c r="D30" s="142">
        <v>57895.03</v>
      </c>
      <c r="H30" s="147"/>
    </row>
    <row r="31" spans="1:8">
      <c r="A31" s="148" t="s">
        <v>124</v>
      </c>
      <c r="B31" s="142">
        <v>52478.22</v>
      </c>
      <c r="C31" s="142">
        <v>140</v>
      </c>
      <c r="D31" s="142">
        <v>52618.22</v>
      </c>
      <c r="H31" s="147"/>
    </row>
    <row r="32" spans="1:8">
      <c r="A32" s="148" t="s">
        <v>138</v>
      </c>
      <c r="B32" s="142">
        <v>49997.599999999999</v>
      </c>
      <c r="C32" s="142">
        <v>2510</v>
      </c>
      <c r="D32" s="142">
        <v>52507.6</v>
      </c>
      <c r="H32" s="147"/>
    </row>
    <row r="33" spans="1:8">
      <c r="A33" s="148" t="s">
        <v>115</v>
      </c>
      <c r="B33" s="142">
        <v>37443.040000000001</v>
      </c>
      <c r="C33" s="142">
        <v>3769</v>
      </c>
      <c r="D33" s="142">
        <v>41212.04</v>
      </c>
      <c r="H33" s="147"/>
    </row>
    <row r="34" spans="1:8">
      <c r="A34" s="148" t="s">
        <v>149</v>
      </c>
      <c r="B34" s="142">
        <v>0</v>
      </c>
      <c r="C34" s="142">
        <v>0</v>
      </c>
      <c r="D34" s="142">
        <v>0</v>
      </c>
      <c r="H34" s="147"/>
    </row>
    <row r="35" spans="1:8">
      <c r="A35" s="143"/>
      <c r="B35" s="141">
        <f>SUM(B4:B34)</f>
        <v>7799499.6899999995</v>
      </c>
      <c r="C35" s="141">
        <f>SUM(C4:C34)</f>
        <v>538143.9</v>
      </c>
      <c r="D35" s="141">
        <f>SUM(D4:D34)</f>
        <v>8337643.5899999999</v>
      </c>
    </row>
    <row r="40" spans="1:8" ht="15.6">
      <c r="D40" s="203" t="s">
        <v>204</v>
      </c>
    </row>
    <row r="41" spans="1:8" ht="15.6">
      <c r="D41" s="203" t="s">
        <v>205</v>
      </c>
    </row>
    <row r="82" spans="1:1">
      <c r="A82" s="200" t="s">
        <v>197</v>
      </c>
    </row>
    <row r="83" spans="1:1">
      <c r="A83" t="s">
        <v>171</v>
      </c>
    </row>
  </sheetData>
  <pageMargins left="0.19685039370078741" right="0.19685039370078741" top="0.74803149606299213" bottom="0.74803149606299213" header="0.31496062992125984" footer="0.31496062992125984"/>
  <pageSetup paperSize="9" scale="83" orientation="landscape" r:id="rId1"/>
  <rowBreaks count="1" manualBreakCount="1">
    <brk id="3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E77"/>
  <sheetViews>
    <sheetView topLeftCell="A30" zoomScale="70" zoomScaleNormal="70" workbookViewId="0">
      <selection activeCell="E37" sqref="E37"/>
    </sheetView>
  </sheetViews>
  <sheetFormatPr baseColWidth="10" defaultRowHeight="14.4"/>
  <cols>
    <col min="1" max="1" width="23.08984375" customWidth="1"/>
    <col min="2" max="3" width="15.08984375" customWidth="1"/>
    <col min="4" max="4" width="14.36328125" customWidth="1"/>
  </cols>
  <sheetData>
    <row r="1" spans="1:4">
      <c r="B1" t="s">
        <v>72</v>
      </c>
      <c r="C1" t="s">
        <v>71</v>
      </c>
    </row>
    <row r="2" spans="1:4" ht="53.4">
      <c r="B2" s="27" t="s">
        <v>15</v>
      </c>
      <c r="C2" s="27" t="s">
        <v>70</v>
      </c>
    </row>
    <row r="3" spans="1:4">
      <c r="A3" s="85" t="s">
        <v>123</v>
      </c>
      <c r="B3" s="116">
        <v>673984</v>
      </c>
      <c r="C3" s="24">
        <v>42970</v>
      </c>
      <c r="D3" s="146">
        <f t="shared" ref="D3:D33" si="0">SUM(B3:C3)</f>
        <v>716954</v>
      </c>
    </row>
    <row r="4" spans="1:4">
      <c r="A4" s="85" t="s">
        <v>117</v>
      </c>
      <c r="B4" s="116">
        <v>647215</v>
      </c>
      <c r="C4" s="24">
        <v>15950</v>
      </c>
      <c r="D4" s="146">
        <f t="shared" si="0"/>
        <v>663165</v>
      </c>
    </row>
    <row r="5" spans="1:4">
      <c r="A5" s="85" t="s">
        <v>139</v>
      </c>
      <c r="B5" s="151">
        <v>557060</v>
      </c>
      <c r="C5" s="24">
        <v>23845</v>
      </c>
      <c r="D5" s="146">
        <f t="shared" si="0"/>
        <v>580905</v>
      </c>
    </row>
    <row r="6" spans="1:4">
      <c r="A6" s="85" t="s">
        <v>111</v>
      </c>
      <c r="B6" s="116">
        <v>413163.85</v>
      </c>
      <c r="C6" s="24">
        <v>24200</v>
      </c>
      <c r="D6" s="146">
        <f t="shared" si="0"/>
        <v>437363.85</v>
      </c>
    </row>
    <row r="7" spans="1:4">
      <c r="A7" s="85" t="s">
        <v>110</v>
      </c>
      <c r="B7" s="116">
        <v>331990</v>
      </c>
      <c r="C7" s="24">
        <v>12860</v>
      </c>
      <c r="D7" s="146">
        <f t="shared" si="0"/>
        <v>344850</v>
      </c>
    </row>
    <row r="8" spans="1:4">
      <c r="A8" s="85" t="s">
        <v>127</v>
      </c>
      <c r="B8" s="116">
        <v>305428.96000000002</v>
      </c>
      <c r="C8" s="24">
        <v>19590</v>
      </c>
      <c r="D8" s="146">
        <f t="shared" si="0"/>
        <v>325018.96000000002</v>
      </c>
    </row>
    <row r="9" spans="1:4">
      <c r="A9" s="85" t="s">
        <v>136</v>
      </c>
      <c r="B9" s="116">
        <v>267758</v>
      </c>
      <c r="C9" s="24">
        <v>8000</v>
      </c>
      <c r="D9" s="146">
        <f t="shared" si="0"/>
        <v>275758</v>
      </c>
    </row>
    <row r="10" spans="1:4">
      <c r="A10" s="85" t="s">
        <v>128</v>
      </c>
      <c r="B10" s="116">
        <v>246829</v>
      </c>
      <c r="C10" s="24">
        <v>16103</v>
      </c>
      <c r="D10" s="146">
        <f t="shared" si="0"/>
        <v>262932</v>
      </c>
    </row>
    <row r="11" spans="1:4">
      <c r="A11" s="85" t="s">
        <v>113</v>
      </c>
      <c r="B11" s="116">
        <v>223792.66</v>
      </c>
      <c r="C11" s="24">
        <v>10700</v>
      </c>
      <c r="D11" s="146">
        <f t="shared" si="0"/>
        <v>234492.66</v>
      </c>
    </row>
    <row r="12" spans="1:4">
      <c r="A12" s="85" t="s">
        <v>129</v>
      </c>
      <c r="B12" s="116">
        <v>196648.45</v>
      </c>
      <c r="C12" s="24">
        <v>18270</v>
      </c>
      <c r="D12" s="146">
        <f t="shared" si="0"/>
        <v>214918.45</v>
      </c>
    </row>
    <row r="13" spans="1:4">
      <c r="A13" s="85" t="s">
        <v>133</v>
      </c>
      <c r="B13" s="116">
        <v>198015.26</v>
      </c>
      <c r="C13" s="24">
        <v>11654</v>
      </c>
      <c r="D13" s="146">
        <f t="shared" si="0"/>
        <v>209669.26</v>
      </c>
    </row>
    <row r="14" spans="1:4">
      <c r="A14" s="85" t="s">
        <v>114</v>
      </c>
      <c r="B14" s="116">
        <v>198858</v>
      </c>
      <c r="C14" s="24">
        <v>7816</v>
      </c>
      <c r="D14" s="146">
        <f t="shared" si="0"/>
        <v>206674</v>
      </c>
    </row>
    <row r="15" spans="1:4">
      <c r="A15" s="85" t="s">
        <v>131</v>
      </c>
      <c r="B15" s="116">
        <v>198366</v>
      </c>
      <c r="C15" s="24">
        <v>7014</v>
      </c>
      <c r="D15" s="146">
        <f t="shared" si="0"/>
        <v>205380</v>
      </c>
    </row>
    <row r="16" spans="1:4">
      <c r="A16" s="85" t="s">
        <v>125</v>
      </c>
      <c r="B16" s="116">
        <v>194710</v>
      </c>
      <c r="C16" s="24">
        <v>10120</v>
      </c>
      <c r="D16" s="146">
        <f t="shared" si="0"/>
        <v>204830</v>
      </c>
    </row>
    <row r="17" spans="1:4">
      <c r="A17" s="85" t="s">
        <v>119</v>
      </c>
      <c r="B17" s="116">
        <v>195501</v>
      </c>
      <c r="C17" s="24">
        <v>8700</v>
      </c>
      <c r="D17" s="146">
        <f t="shared" si="0"/>
        <v>204201</v>
      </c>
    </row>
    <row r="18" spans="1:4" s="114" customFormat="1">
      <c r="A18" s="85" t="s">
        <v>134</v>
      </c>
      <c r="B18" s="116">
        <v>180990</v>
      </c>
      <c r="C18" s="24">
        <v>10900</v>
      </c>
      <c r="D18" s="146">
        <f t="shared" si="0"/>
        <v>191890</v>
      </c>
    </row>
    <row r="19" spans="1:4">
      <c r="A19" s="85" t="s">
        <v>135</v>
      </c>
      <c r="B19" s="116">
        <v>170862</v>
      </c>
      <c r="C19" s="24">
        <v>13200</v>
      </c>
      <c r="D19" s="146">
        <f t="shared" si="0"/>
        <v>184062</v>
      </c>
    </row>
    <row r="20" spans="1:4">
      <c r="A20" s="85" t="s">
        <v>138</v>
      </c>
      <c r="B20" s="116">
        <v>165645</v>
      </c>
      <c r="C20" s="24">
        <v>9000</v>
      </c>
      <c r="D20" s="146">
        <f t="shared" si="0"/>
        <v>174645</v>
      </c>
    </row>
    <row r="21" spans="1:4">
      <c r="A21" s="85" t="s">
        <v>118</v>
      </c>
      <c r="B21" s="116">
        <v>157191.43</v>
      </c>
      <c r="C21" s="24">
        <v>14400</v>
      </c>
      <c r="D21" s="146">
        <f t="shared" si="0"/>
        <v>171591.43</v>
      </c>
    </row>
    <row r="22" spans="1:4">
      <c r="A22" s="85" t="s">
        <v>112</v>
      </c>
      <c r="B22" s="116">
        <v>164274</v>
      </c>
      <c r="C22" s="24">
        <v>4400</v>
      </c>
      <c r="D22" s="146">
        <f t="shared" si="0"/>
        <v>168674</v>
      </c>
    </row>
    <row r="23" spans="1:4">
      <c r="A23" s="85" t="s">
        <v>130</v>
      </c>
      <c r="B23" s="116">
        <v>165393.38</v>
      </c>
      <c r="C23" s="24">
        <v>1900</v>
      </c>
      <c r="D23" s="146">
        <f t="shared" si="0"/>
        <v>167293.38</v>
      </c>
    </row>
    <row r="24" spans="1:4">
      <c r="A24" s="85" t="s">
        <v>132</v>
      </c>
      <c r="B24" s="116">
        <v>134950</v>
      </c>
      <c r="C24" s="24">
        <v>10700</v>
      </c>
      <c r="D24" s="146">
        <f t="shared" si="0"/>
        <v>145650</v>
      </c>
    </row>
    <row r="25" spans="1:4">
      <c r="A25" s="85" t="s">
        <v>137</v>
      </c>
      <c r="B25" s="116">
        <v>132650</v>
      </c>
      <c r="C25" s="24">
        <v>7300</v>
      </c>
      <c r="D25" s="146">
        <f t="shared" si="0"/>
        <v>139950</v>
      </c>
    </row>
    <row r="26" spans="1:4">
      <c r="A26" s="85" t="s">
        <v>120</v>
      </c>
      <c r="B26" s="116">
        <v>87500</v>
      </c>
      <c r="C26" s="24">
        <v>29100</v>
      </c>
      <c r="D26" s="146">
        <f t="shared" si="0"/>
        <v>116600</v>
      </c>
    </row>
    <row r="27" spans="1:4">
      <c r="A27" s="85" t="s">
        <v>115</v>
      </c>
      <c r="B27" s="116">
        <v>101655</v>
      </c>
      <c r="C27" s="24">
        <v>7771</v>
      </c>
      <c r="D27" s="146">
        <f t="shared" si="0"/>
        <v>109426</v>
      </c>
    </row>
    <row r="28" spans="1:4">
      <c r="A28" s="85" t="s">
        <v>126</v>
      </c>
      <c r="B28" s="116">
        <v>102360</v>
      </c>
      <c r="C28" s="24">
        <v>4500</v>
      </c>
      <c r="D28" s="146">
        <f t="shared" si="0"/>
        <v>106860</v>
      </c>
    </row>
    <row r="29" spans="1:4">
      <c r="A29" s="85" t="s">
        <v>122</v>
      </c>
      <c r="B29" s="116">
        <v>69400</v>
      </c>
      <c r="C29" s="24">
        <v>3000</v>
      </c>
      <c r="D29" s="146">
        <f t="shared" si="0"/>
        <v>72400</v>
      </c>
    </row>
    <row r="30" spans="1:4">
      <c r="A30" s="85" t="s">
        <v>124</v>
      </c>
      <c r="B30" s="116">
        <v>66159.259999999995</v>
      </c>
      <c r="C30" s="24">
        <v>500</v>
      </c>
      <c r="D30" s="146">
        <f t="shared" si="0"/>
        <v>66659.259999999995</v>
      </c>
    </row>
    <row r="31" spans="1:4">
      <c r="A31" s="85" t="s">
        <v>116</v>
      </c>
      <c r="B31" s="116">
        <v>48810</v>
      </c>
      <c r="C31" s="24">
        <v>0</v>
      </c>
      <c r="D31" s="146">
        <f t="shared" si="0"/>
        <v>48810</v>
      </c>
    </row>
    <row r="32" spans="1:4">
      <c r="A32" s="85" t="s">
        <v>121</v>
      </c>
      <c r="B32" s="116">
        <v>29064</v>
      </c>
      <c r="C32" s="24">
        <v>363</v>
      </c>
      <c r="D32" s="146">
        <f t="shared" si="0"/>
        <v>29427</v>
      </c>
    </row>
    <row r="33" spans="1:5">
      <c r="A33" s="85" t="s">
        <v>149</v>
      </c>
      <c r="B33" s="152">
        <v>18400</v>
      </c>
      <c r="C33" s="24">
        <v>0</v>
      </c>
      <c r="D33" s="146">
        <f t="shared" si="0"/>
        <v>18400</v>
      </c>
    </row>
    <row r="34" spans="1:5">
      <c r="A34" s="25" t="s">
        <v>2</v>
      </c>
      <c r="B34" s="26">
        <f>SUM(B3:B33)</f>
        <v>6644624.25</v>
      </c>
      <c r="C34" s="26">
        <f>SUM(C3:C33)</f>
        <v>354826</v>
      </c>
      <c r="D34" s="26">
        <f>SUM(D3:D33)</f>
        <v>6999450.25</v>
      </c>
      <c r="E34" s="17"/>
    </row>
    <row r="36" spans="1:5" ht="15.6">
      <c r="E36" s="203" t="s">
        <v>206</v>
      </c>
    </row>
    <row r="37" spans="1:5" ht="15.6">
      <c r="E37" s="203" t="s">
        <v>207</v>
      </c>
    </row>
    <row r="76" spans="1:1">
      <c r="A76" s="200" t="s">
        <v>208</v>
      </c>
    </row>
    <row r="77" spans="1:1">
      <c r="A77" s="114" t="s">
        <v>171</v>
      </c>
    </row>
  </sheetData>
  <pageMargins left="0.19685039370078741" right="0.19685039370078741" top="0.74803149606299213" bottom="0.74803149606299213" header="0.31496062992125984" footer="0.31496062992125984"/>
  <pageSetup paperSize="9" scale="86" orientation="landscape" r:id="rId1"/>
  <rowBreaks count="1" manualBreakCount="1">
    <brk id="36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H78"/>
  <sheetViews>
    <sheetView topLeftCell="A43" zoomScale="115" zoomScaleNormal="115" workbookViewId="0">
      <selection activeCell="E73" sqref="E73"/>
    </sheetView>
  </sheetViews>
  <sheetFormatPr baseColWidth="10" defaultRowHeight="14.4"/>
  <cols>
    <col min="1" max="1" width="18.08984375" customWidth="1"/>
    <col min="2" max="2" width="11.36328125" customWidth="1"/>
  </cols>
  <sheetData>
    <row r="1" spans="1:2">
      <c r="B1" s="28" t="s">
        <v>69</v>
      </c>
    </row>
    <row r="2" spans="1:2" ht="86.4">
      <c r="B2" s="29" t="s">
        <v>7</v>
      </c>
    </row>
    <row r="3" spans="1:2">
      <c r="A3" s="85" t="s">
        <v>114</v>
      </c>
      <c r="B3" s="167">
        <v>1069.1290322580646</v>
      </c>
    </row>
    <row r="4" spans="1:2">
      <c r="A4" s="85" t="s">
        <v>130</v>
      </c>
      <c r="B4" s="167">
        <v>972.90223529411765</v>
      </c>
    </row>
    <row r="5" spans="1:2">
      <c r="A5" s="85" t="s">
        <v>123</v>
      </c>
      <c r="B5" s="167">
        <v>902.25435073627841</v>
      </c>
    </row>
    <row r="6" spans="1:2">
      <c r="A6" s="85" t="s">
        <v>120</v>
      </c>
      <c r="B6" s="167">
        <v>892.85714285714289</v>
      </c>
    </row>
    <row r="7" spans="1:2">
      <c r="A7" s="85" t="s">
        <v>110</v>
      </c>
      <c r="B7" s="167">
        <v>851.25641025641028</v>
      </c>
    </row>
    <row r="8" spans="1:2">
      <c r="A8" s="85" t="s">
        <v>127</v>
      </c>
      <c r="B8" s="167">
        <v>850.77704735376051</v>
      </c>
    </row>
    <row r="9" spans="1:2">
      <c r="A9" s="85" t="s">
        <v>122</v>
      </c>
      <c r="B9" s="167">
        <v>836.14457831325296</v>
      </c>
    </row>
    <row r="10" spans="1:2">
      <c r="A10" s="85" t="s">
        <v>125</v>
      </c>
      <c r="B10" s="167">
        <v>811.29166666666663</v>
      </c>
    </row>
    <row r="11" spans="1:2">
      <c r="A11" s="85" t="s">
        <v>137</v>
      </c>
      <c r="B11" s="167">
        <v>808.84146341463418</v>
      </c>
    </row>
    <row r="12" spans="1:2">
      <c r="A12" s="85" t="s">
        <v>116</v>
      </c>
      <c r="B12" s="167">
        <v>787.25806451612902</v>
      </c>
    </row>
    <row r="13" spans="1:2">
      <c r="A13" s="85" t="s">
        <v>138</v>
      </c>
      <c r="B13" s="167">
        <v>766.875</v>
      </c>
    </row>
    <row r="14" spans="1:2">
      <c r="A14" s="85" t="s">
        <v>117</v>
      </c>
      <c r="B14" s="167">
        <v>748.22543352601156</v>
      </c>
    </row>
    <row r="15" spans="1:2">
      <c r="A15" s="85" t="s">
        <v>134</v>
      </c>
      <c r="B15" s="167">
        <v>741.76229508196718</v>
      </c>
    </row>
    <row r="16" spans="1:2">
      <c r="A16" s="85" t="s">
        <v>128</v>
      </c>
      <c r="B16" s="167">
        <v>734.61011904761904</v>
      </c>
    </row>
    <row r="17" spans="1:8">
      <c r="A17" s="85" t="s">
        <v>119</v>
      </c>
      <c r="B17" s="167">
        <v>724.07777777777778</v>
      </c>
    </row>
    <row r="18" spans="1:8">
      <c r="A18" s="85" t="s">
        <v>118</v>
      </c>
      <c r="B18" s="167">
        <v>717.76908675799086</v>
      </c>
    </row>
    <row r="19" spans="1:8">
      <c r="A19" s="85" t="s">
        <v>126</v>
      </c>
      <c r="B19" s="167">
        <v>682.4</v>
      </c>
    </row>
    <row r="20" spans="1:8">
      <c r="A20" s="85" t="s">
        <v>111</v>
      </c>
      <c r="B20" s="167">
        <v>674.00301794453503</v>
      </c>
    </row>
    <row r="21" spans="1:8">
      <c r="A21" s="85" t="s">
        <v>131</v>
      </c>
      <c r="B21" s="167">
        <v>667.89898989898995</v>
      </c>
    </row>
    <row r="22" spans="1:8">
      <c r="A22" s="85" t="s">
        <v>139</v>
      </c>
      <c r="B22" s="167">
        <v>646.24129930394429</v>
      </c>
    </row>
    <row r="23" spans="1:8">
      <c r="A23" s="85" t="s">
        <v>112</v>
      </c>
      <c r="B23" s="167">
        <v>619.90188679245284</v>
      </c>
    </row>
    <row r="24" spans="1:8">
      <c r="A24" s="85" t="s">
        <v>135</v>
      </c>
      <c r="B24" s="167">
        <v>619.06521739130437</v>
      </c>
    </row>
    <row r="25" spans="1:8">
      <c r="A25" s="153" t="s">
        <v>149</v>
      </c>
      <c r="B25" s="167">
        <v>613.33333333333337</v>
      </c>
    </row>
    <row r="26" spans="1:8">
      <c r="A26" s="85" t="s">
        <v>136</v>
      </c>
      <c r="B26" s="167">
        <v>604.41986455981942</v>
      </c>
    </row>
    <row r="27" spans="1:8">
      <c r="A27" s="85" t="s">
        <v>129</v>
      </c>
      <c r="B27" s="167">
        <v>597.71565349544073</v>
      </c>
    </row>
    <row r="28" spans="1:8">
      <c r="A28" s="85" t="s">
        <v>133</v>
      </c>
      <c r="B28" s="167">
        <v>585.8439644970415</v>
      </c>
    </row>
    <row r="29" spans="1:8">
      <c r="A29" s="85" t="s">
        <v>124</v>
      </c>
      <c r="B29" s="167">
        <v>580.34438596491225</v>
      </c>
    </row>
    <row r="30" spans="1:8">
      <c r="A30" s="85" t="s">
        <v>132</v>
      </c>
      <c r="B30" s="167">
        <v>579.18454935622321</v>
      </c>
    </row>
    <row r="31" spans="1:8">
      <c r="A31" s="85" t="s">
        <v>115</v>
      </c>
      <c r="B31" s="167">
        <v>543.60962566844921</v>
      </c>
    </row>
    <row r="32" spans="1:8">
      <c r="A32" s="115" t="s">
        <v>121</v>
      </c>
      <c r="B32" s="167">
        <v>538.22222222222217</v>
      </c>
      <c r="H32" t="s">
        <v>209</v>
      </c>
    </row>
    <row r="33" spans="1:2">
      <c r="A33" s="154" t="s">
        <v>113</v>
      </c>
      <c r="B33" s="167">
        <v>487.56570806100217</v>
      </c>
    </row>
    <row r="77" spans="1:1">
      <c r="A77" s="204" t="s">
        <v>210</v>
      </c>
    </row>
    <row r="78" spans="1:1">
      <c r="A78" s="205" t="s">
        <v>211</v>
      </c>
    </row>
  </sheetData>
  <pageMargins left="0.19685039370078741" right="0.19685039370078741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6</vt:i4>
      </vt:variant>
    </vt:vector>
  </HeadingPairs>
  <TitlesOfParts>
    <vt:vector size="22" baseType="lpstr">
      <vt:lpstr>Figure 12.1</vt:lpstr>
      <vt:lpstr>tableau 12.1 et figure12.2</vt:lpstr>
      <vt:lpstr>tableau 12.2 et figure 12.3</vt:lpstr>
      <vt:lpstr>Figure 12.4 PIM</vt:lpstr>
      <vt:lpstr>tableau 12.3 ASIA et figure12.5</vt:lpstr>
      <vt:lpstr>LOGEMENTS tableau 12.4</vt:lpstr>
      <vt:lpstr> Figure 12.6</vt:lpstr>
      <vt:lpstr>Figure 12.7</vt:lpstr>
      <vt:lpstr>Figure 12.8</vt:lpstr>
      <vt:lpstr>MGEN tableau 12.5 figure 12.9</vt:lpstr>
      <vt:lpstr>AC tableau 12.6</vt:lpstr>
      <vt:lpstr>Annexe 12.5</vt:lpstr>
      <vt:lpstr>Annexe 12.5 suite</vt:lpstr>
      <vt:lpstr>Annexe 12.6</vt:lpstr>
      <vt:lpstr>Annexe 12.7</vt:lpstr>
      <vt:lpstr>Annexe 12.8</vt:lpstr>
      <vt:lpstr>' Figure 12.6'!Zone_d_impression</vt:lpstr>
      <vt:lpstr>'Annexe 12.5'!Zone_d_impression</vt:lpstr>
      <vt:lpstr>'Figure 12.1'!Zone_d_impression</vt:lpstr>
      <vt:lpstr>'Figure 12.4 PIM'!Zone_d_impression</vt:lpstr>
      <vt:lpstr>'Figure 12.7'!Zone_d_impression</vt:lpstr>
      <vt:lpstr>'Figure 12.8'!Zone_d_impression</vt:lpstr>
    </vt:vector>
  </TitlesOfParts>
  <Company>"MENJS-DEPP - Ministère de l'éducation nationale, de la Jeunesse et des Sports - Direction de l'évaluation, de la prospective et de la performance"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Chapitre 12- La politique sociale (Bilan social, édition 2021)</dc:title>
  <dc:creator>"MENJS-DEPP - Ministère de l'éducation nationale, de la Jeunesse et des Sports - Direction de l'évaluation, de la prospective et de la performance"</dc:creator>
  <cp:lastModifiedBy>Administration centrale</cp:lastModifiedBy>
  <cp:lastPrinted>2021-03-30T07:32:18Z</cp:lastPrinted>
  <dcterms:created xsi:type="dcterms:W3CDTF">2016-11-18T10:00:13Z</dcterms:created>
  <dcterms:modified xsi:type="dcterms:W3CDTF">2021-12-16T16:01:50Z</dcterms:modified>
</cp:coreProperties>
</file>